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Новая папка\25-26\Навчальний план\план бак 25-26\"/>
    </mc:Choice>
  </mc:AlternateContent>
  <xr:revisionPtr revIDLastSave="0" documentId="13_ncr:1_{0E2567B7-7DD7-4136-941E-E40F9DA128C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титул математика" sheetId="1" r:id="rId1"/>
    <sheet name="План матем" sheetId="2" r:id="rId2"/>
    <sheet name="до наказу" sheetId="3" state="hidden" r:id="rId3"/>
    <sheet name="сем 2020" sheetId="4" state="hidden" r:id="rId4"/>
    <sheet name="сем 2020 (дисп)" sheetId="5" state="hidden" r:id="rId5"/>
    <sheet name="семсемтр" sheetId="6" state="hidden" r:id="rId6"/>
  </sheets>
  <calcPr calcId="191029"/>
  <extLst>
    <ext uri="GoogleSheetsCustomDataVersion2">
      <go:sheetsCustomData xmlns:go="http://customooxmlschemas.google.com/" r:id="rId10" roundtripDataChecksum="Nodvw1mruWKxw4uGwhKCcFj/gUPS1X9vCDJKS5jfTOM="/>
    </ext>
  </extLst>
</workbook>
</file>

<file path=xl/calcChain.xml><?xml version="1.0" encoding="utf-8"?>
<calcChain xmlns="http://schemas.openxmlformats.org/spreadsheetml/2006/main">
  <c r="D149" i="6" l="1"/>
  <c r="E149" i="6" s="1"/>
  <c r="D148" i="6"/>
  <c r="D147" i="6" s="1"/>
  <c r="D146" i="6"/>
  <c r="E146" i="6" s="1"/>
  <c r="D145" i="6"/>
  <c r="D144" i="6" s="1"/>
  <c r="D142" i="6"/>
  <c r="E142" i="6" s="1"/>
  <c r="D141" i="6"/>
  <c r="L137" i="6"/>
  <c r="I137" i="6"/>
  <c r="H137" i="6"/>
  <c r="G137" i="6"/>
  <c r="F137" i="6" s="1"/>
  <c r="D137" i="6"/>
  <c r="D138" i="6" s="1"/>
  <c r="F136" i="6"/>
  <c r="M136" i="6" s="1"/>
  <c r="E136" i="6"/>
  <c r="F135" i="6"/>
  <c r="K135" i="6" s="1"/>
  <c r="E135" i="6"/>
  <c r="F134" i="6"/>
  <c r="M134" i="6" s="1"/>
  <c r="E134" i="6"/>
  <c r="K133" i="6"/>
  <c r="F133" i="6"/>
  <c r="M133" i="6" s="1"/>
  <c r="E133" i="6"/>
  <c r="J133" i="6" s="1"/>
  <c r="F132" i="6"/>
  <c r="E132" i="6"/>
  <c r="F131" i="6"/>
  <c r="K131" i="6" s="1"/>
  <c r="E131" i="6"/>
  <c r="J131" i="6" s="1"/>
  <c r="F130" i="6"/>
  <c r="E130" i="6"/>
  <c r="L120" i="6"/>
  <c r="I120" i="6"/>
  <c r="H120" i="6"/>
  <c r="G120" i="6"/>
  <c r="D120" i="6"/>
  <c r="D121" i="6" s="1"/>
  <c r="F119" i="6"/>
  <c r="E119" i="6"/>
  <c r="F118" i="6"/>
  <c r="K118" i="6" s="1"/>
  <c r="E118" i="6"/>
  <c r="J118" i="6" s="1"/>
  <c r="K117" i="6"/>
  <c r="F117" i="6"/>
  <c r="M117" i="6" s="1"/>
  <c r="E117" i="6"/>
  <c r="J117" i="6" s="1"/>
  <c r="K116" i="6"/>
  <c r="F116" i="6"/>
  <c r="E116" i="6"/>
  <c r="J116" i="6" s="1"/>
  <c r="F115" i="6"/>
  <c r="M115" i="6" s="1"/>
  <c r="E115" i="6"/>
  <c r="F114" i="6"/>
  <c r="M114" i="6" s="1"/>
  <c r="E114" i="6"/>
  <c r="J114" i="6" s="1"/>
  <c r="F113" i="6"/>
  <c r="E113" i="6"/>
  <c r="E120" i="6" s="1"/>
  <c r="I100" i="6"/>
  <c r="H100" i="6"/>
  <c r="G100" i="6"/>
  <c r="D100" i="6"/>
  <c r="D101" i="6" s="1"/>
  <c r="F99" i="6"/>
  <c r="E99" i="6"/>
  <c r="J99" i="6" s="1"/>
  <c r="F98" i="6"/>
  <c r="M98" i="6" s="1"/>
  <c r="E98" i="6"/>
  <c r="F97" i="6"/>
  <c r="M97" i="6" s="1"/>
  <c r="E97" i="6"/>
  <c r="F96" i="6"/>
  <c r="E96" i="6"/>
  <c r="J96" i="6" s="1"/>
  <c r="K95" i="6"/>
  <c r="F95" i="6"/>
  <c r="M95" i="6" s="1"/>
  <c r="E95" i="6"/>
  <c r="J95" i="6" s="1"/>
  <c r="K94" i="6"/>
  <c r="E94" i="6"/>
  <c r="M94" i="6" s="1"/>
  <c r="L84" i="6"/>
  <c r="I84" i="6"/>
  <c r="H84" i="6"/>
  <c r="G84" i="6"/>
  <c r="D84" i="6"/>
  <c r="D85" i="6" s="1"/>
  <c r="F83" i="6"/>
  <c r="E83" i="6"/>
  <c r="J83" i="6" s="1"/>
  <c r="F82" i="6"/>
  <c r="M82" i="6" s="1"/>
  <c r="E82" i="6"/>
  <c r="F81" i="6"/>
  <c r="K81" i="6" s="1"/>
  <c r="E81" i="6"/>
  <c r="F80" i="6"/>
  <c r="E80" i="6"/>
  <c r="J80" i="6" s="1"/>
  <c r="K79" i="6"/>
  <c r="F79" i="6"/>
  <c r="M79" i="6" s="1"/>
  <c r="E79" i="6"/>
  <c r="J79" i="6" s="1"/>
  <c r="F78" i="6"/>
  <c r="E78" i="6"/>
  <c r="D69" i="6"/>
  <c r="I68" i="6"/>
  <c r="H68" i="6"/>
  <c r="G68" i="6"/>
  <c r="D68" i="6"/>
  <c r="F67" i="6"/>
  <c r="M67" i="6" s="1"/>
  <c r="E67" i="6"/>
  <c r="F66" i="6"/>
  <c r="M66" i="6" s="1"/>
  <c r="E66" i="6"/>
  <c r="J66" i="6" s="1"/>
  <c r="F65" i="6"/>
  <c r="E65" i="6"/>
  <c r="F64" i="6"/>
  <c r="K64" i="6" s="1"/>
  <c r="E64" i="6"/>
  <c r="J64" i="6" s="1"/>
  <c r="F63" i="6"/>
  <c r="E63" i="6"/>
  <c r="K62" i="6"/>
  <c r="E62" i="6"/>
  <c r="M62" i="6" s="1"/>
  <c r="D52" i="6"/>
  <c r="L51" i="6"/>
  <c r="I51" i="6"/>
  <c r="H51" i="6"/>
  <c r="G51" i="6"/>
  <c r="D51" i="6"/>
  <c r="F50" i="6"/>
  <c r="K50" i="6" s="1"/>
  <c r="E50" i="6"/>
  <c r="J50" i="6" s="1"/>
  <c r="F49" i="6"/>
  <c r="E49" i="6"/>
  <c r="F48" i="6"/>
  <c r="E48" i="6"/>
  <c r="F47" i="6"/>
  <c r="K47" i="6" s="1"/>
  <c r="E47" i="6"/>
  <c r="J47" i="6" s="1"/>
  <c r="F46" i="6"/>
  <c r="E46" i="6"/>
  <c r="F45" i="6"/>
  <c r="E45" i="6"/>
  <c r="J45" i="6" s="1"/>
  <c r="I35" i="6"/>
  <c r="H35" i="6"/>
  <c r="G35" i="6"/>
  <c r="D35" i="6"/>
  <c r="D36" i="6" s="1"/>
  <c r="K34" i="6"/>
  <c r="F34" i="6"/>
  <c r="E34" i="6"/>
  <c r="J34" i="6" s="1"/>
  <c r="F33" i="6"/>
  <c r="E33" i="6"/>
  <c r="J33" i="6" s="1"/>
  <c r="F32" i="6"/>
  <c r="M32" i="6" s="1"/>
  <c r="E32" i="6"/>
  <c r="F31" i="6"/>
  <c r="E31" i="6"/>
  <c r="J31" i="6" s="1"/>
  <c r="F30" i="6"/>
  <c r="E30" i="6"/>
  <c r="J30" i="6" s="1"/>
  <c r="J29" i="6"/>
  <c r="F29" i="6"/>
  <c r="M29" i="6" s="1"/>
  <c r="E29" i="6"/>
  <c r="K28" i="6"/>
  <c r="E28" i="6"/>
  <c r="I18" i="6"/>
  <c r="H18" i="6"/>
  <c r="G18" i="6"/>
  <c r="D18" i="6"/>
  <c r="D19" i="6" s="1"/>
  <c r="F17" i="6"/>
  <c r="K17" i="6" s="1"/>
  <c r="E17" i="6"/>
  <c r="J17" i="6" s="1"/>
  <c r="F16" i="6"/>
  <c r="E16" i="6"/>
  <c r="F15" i="6"/>
  <c r="E15" i="6"/>
  <c r="J15" i="6" s="1"/>
  <c r="M14" i="6"/>
  <c r="F14" i="6"/>
  <c r="K14" i="6" s="1"/>
  <c r="E14" i="6"/>
  <c r="F13" i="6"/>
  <c r="E13" i="6"/>
  <c r="F12" i="6"/>
  <c r="M12" i="6" s="1"/>
  <c r="E12" i="6"/>
  <c r="F11" i="6"/>
  <c r="E11" i="6"/>
  <c r="H36" i="5"/>
  <c r="I35" i="5"/>
  <c r="I34" i="5"/>
  <c r="I33" i="5"/>
  <c r="I32" i="5"/>
  <c r="I31" i="5"/>
  <c r="I30" i="5"/>
  <c r="H25" i="5"/>
  <c r="I24" i="5"/>
  <c r="I23" i="5"/>
  <c r="I22" i="5"/>
  <c r="I21" i="5"/>
  <c r="I20" i="5"/>
  <c r="I19" i="5"/>
  <c r="H66" i="4"/>
  <c r="I63" i="4"/>
  <c r="I60" i="4"/>
  <c r="I57" i="4"/>
  <c r="I54" i="4"/>
  <c r="I51" i="4"/>
  <c r="I48" i="4"/>
  <c r="H43" i="4"/>
  <c r="I40" i="4"/>
  <c r="I37" i="4"/>
  <c r="I34" i="4"/>
  <c r="I31" i="4"/>
  <c r="I28" i="4"/>
  <c r="I25" i="4"/>
  <c r="K42" i="3"/>
  <c r="J42" i="3"/>
  <c r="I42" i="3"/>
  <c r="F42" i="3"/>
  <c r="E42" i="3"/>
  <c r="D42" i="3"/>
  <c r="C42" i="3"/>
  <c r="J41" i="3"/>
  <c r="F41" i="3"/>
  <c r="E41" i="3"/>
  <c r="D41" i="3"/>
  <c r="C41" i="3"/>
  <c r="A40" i="3"/>
  <c r="K38" i="3"/>
  <c r="J38" i="3"/>
  <c r="I38" i="3"/>
  <c r="F38" i="3"/>
  <c r="E38" i="3"/>
  <c r="D38" i="3"/>
  <c r="C38" i="3"/>
  <c r="J37" i="3"/>
  <c r="F37" i="3"/>
  <c r="E37" i="3"/>
  <c r="D37" i="3"/>
  <c r="C37" i="3"/>
  <c r="A36" i="3"/>
  <c r="K34" i="3"/>
  <c r="J34" i="3"/>
  <c r="I34" i="3"/>
  <c r="F34" i="3"/>
  <c r="E34" i="3"/>
  <c r="D34" i="3"/>
  <c r="C34" i="3"/>
  <c r="J33" i="3"/>
  <c r="F33" i="3"/>
  <c r="E33" i="3"/>
  <c r="D33" i="3"/>
  <c r="C33" i="3"/>
  <c r="A32" i="3"/>
  <c r="K29" i="3"/>
  <c r="J29" i="3"/>
  <c r="I29" i="3"/>
  <c r="F29" i="3"/>
  <c r="E29" i="3"/>
  <c r="D29" i="3"/>
  <c r="C29" i="3"/>
  <c r="J28" i="3"/>
  <c r="F28" i="3"/>
  <c r="E28" i="3"/>
  <c r="D28" i="3"/>
  <c r="C28" i="3"/>
  <c r="K27" i="3"/>
  <c r="J27" i="3"/>
  <c r="I27" i="3"/>
  <c r="F27" i="3"/>
  <c r="E27" i="3"/>
  <c r="D27" i="3"/>
  <c r="C27" i="3"/>
  <c r="A26" i="3"/>
  <c r="K24" i="3"/>
  <c r="J24" i="3"/>
  <c r="I24" i="3"/>
  <c r="F24" i="3"/>
  <c r="E24" i="3"/>
  <c r="D24" i="3"/>
  <c r="C24" i="3"/>
  <c r="J23" i="3"/>
  <c r="F23" i="3"/>
  <c r="E23" i="3"/>
  <c r="D23" i="3"/>
  <c r="C23" i="3"/>
  <c r="K22" i="3"/>
  <c r="J22" i="3"/>
  <c r="I22" i="3"/>
  <c r="F22" i="3"/>
  <c r="E22" i="3"/>
  <c r="D22" i="3"/>
  <c r="C22" i="3"/>
  <c r="A21" i="3"/>
  <c r="K19" i="3"/>
  <c r="J19" i="3"/>
  <c r="I19" i="3"/>
  <c r="F19" i="3"/>
  <c r="E19" i="3"/>
  <c r="D19" i="3"/>
  <c r="C19" i="3"/>
  <c r="A18" i="3"/>
  <c r="K16" i="3"/>
  <c r="J16" i="3"/>
  <c r="I16" i="3"/>
  <c r="F16" i="3"/>
  <c r="E16" i="3"/>
  <c r="D16" i="3"/>
  <c r="C16" i="3"/>
  <c r="J15" i="3"/>
  <c r="F15" i="3"/>
  <c r="E15" i="3"/>
  <c r="D15" i="3"/>
  <c r="C15" i="3"/>
  <c r="K14" i="3"/>
  <c r="J14" i="3"/>
  <c r="I14" i="3"/>
  <c r="F14" i="3"/>
  <c r="E14" i="3"/>
  <c r="D14" i="3"/>
  <c r="C14" i="3"/>
  <c r="A13" i="3"/>
  <c r="K11" i="3"/>
  <c r="J11" i="3"/>
  <c r="I11" i="3"/>
  <c r="F11" i="3"/>
  <c r="E11" i="3"/>
  <c r="D11" i="3"/>
  <c r="C11" i="3"/>
  <c r="A10" i="3"/>
  <c r="K8" i="3"/>
  <c r="J8" i="3"/>
  <c r="I8" i="3"/>
  <c r="F8" i="3"/>
  <c r="E8" i="3"/>
  <c r="D8" i="3"/>
  <c r="C8" i="3"/>
  <c r="A7" i="3"/>
  <c r="K5" i="3"/>
  <c r="J5" i="3"/>
  <c r="I5" i="3"/>
  <c r="F5" i="3"/>
  <c r="E5" i="3"/>
  <c r="D5" i="3"/>
  <c r="C5" i="3"/>
  <c r="J4" i="3"/>
  <c r="F4" i="3"/>
  <c r="E4" i="3"/>
  <c r="D4" i="3"/>
  <c r="C4" i="3"/>
  <c r="K3" i="3"/>
  <c r="J3" i="3"/>
  <c r="I3" i="3"/>
  <c r="F3" i="3"/>
  <c r="E3" i="3"/>
  <c r="D3" i="3"/>
  <c r="C3" i="3"/>
  <c r="A2" i="3"/>
  <c r="H113" i="2"/>
  <c r="M113" i="2" s="1"/>
  <c r="H112" i="2"/>
  <c r="M112" i="2" s="1"/>
  <c r="H111" i="2"/>
  <c r="M111" i="2" s="1"/>
  <c r="H110" i="2"/>
  <c r="L109" i="2"/>
  <c r="K109" i="2"/>
  <c r="J109" i="2"/>
  <c r="I109" i="2"/>
  <c r="G109" i="2"/>
  <c r="U100" i="2"/>
  <c r="T100" i="2"/>
  <c r="S100" i="2"/>
  <c r="R100" i="2"/>
  <c r="Q100" i="2"/>
  <c r="P100" i="2"/>
  <c r="O100" i="2"/>
  <c r="N100" i="2"/>
  <c r="P97" i="2"/>
  <c r="O97" i="2"/>
  <c r="N97" i="2"/>
  <c r="K97" i="2"/>
  <c r="I97" i="2"/>
  <c r="G97" i="2"/>
  <c r="H96" i="2"/>
  <c r="M96" i="2" s="1"/>
  <c r="H95" i="2"/>
  <c r="M95" i="2" s="1"/>
  <c r="H94" i="2"/>
  <c r="H93" i="2"/>
  <c r="M93" i="2" s="1"/>
  <c r="H92" i="2"/>
  <c r="M91" i="2"/>
  <c r="H91" i="2"/>
  <c r="H90" i="2"/>
  <c r="M90" i="2" s="1"/>
  <c r="H89" i="2"/>
  <c r="M89" i="2" s="1"/>
  <c r="H88" i="2"/>
  <c r="M88" i="2" s="1"/>
  <c r="M87" i="2"/>
  <c r="H87" i="2"/>
  <c r="H86" i="2"/>
  <c r="M86" i="2" s="1"/>
  <c r="H85" i="2"/>
  <c r="M85" i="2" s="1"/>
  <c r="H84" i="2"/>
  <c r="M84" i="2" s="1"/>
  <c r="H83" i="2"/>
  <c r="M83" i="2" s="1"/>
  <c r="H82" i="2"/>
  <c r="M82" i="2" s="1"/>
  <c r="H81" i="2"/>
  <c r="M81" i="2" s="1"/>
  <c r="H80" i="2"/>
  <c r="M80" i="2" s="1"/>
  <c r="H79" i="2"/>
  <c r="M79" i="2" s="1"/>
  <c r="H78" i="2"/>
  <c r="M78" i="2" s="1"/>
  <c r="H77" i="2"/>
  <c r="M77" i="2" s="1"/>
  <c r="H76" i="2"/>
  <c r="M76" i="2" s="1"/>
  <c r="H75" i="2"/>
  <c r="M75" i="2" s="1"/>
  <c r="T73" i="2"/>
  <c r="S73" i="2"/>
  <c r="R73" i="2"/>
  <c r="O73" i="2"/>
  <c r="N73" i="2"/>
  <c r="K73" i="2"/>
  <c r="I73" i="2"/>
  <c r="G73" i="2"/>
  <c r="H72" i="2"/>
  <c r="H73" i="2" s="1"/>
  <c r="H71" i="2"/>
  <c r="M71" i="2" s="1"/>
  <c r="H70" i="2"/>
  <c r="M70" i="2" s="1"/>
  <c r="H69" i="2"/>
  <c r="H68" i="2"/>
  <c r="M68" i="2" s="1"/>
  <c r="H67" i="2"/>
  <c r="M67" i="2" s="1"/>
  <c r="U63" i="2"/>
  <c r="T63" i="2"/>
  <c r="S63" i="2"/>
  <c r="R63" i="2"/>
  <c r="Q63" i="2"/>
  <c r="P63" i="2"/>
  <c r="O63" i="2"/>
  <c r="N63" i="2"/>
  <c r="L63" i="2"/>
  <c r="K63" i="2"/>
  <c r="J63" i="2"/>
  <c r="H63" i="2"/>
  <c r="G63" i="2"/>
  <c r="I62" i="2"/>
  <c r="I63" i="2" s="1"/>
  <c r="H62" i="2"/>
  <c r="U60" i="2"/>
  <c r="T60" i="2"/>
  <c r="S60" i="2"/>
  <c r="R60" i="2"/>
  <c r="Q60" i="2"/>
  <c r="P60" i="2"/>
  <c r="O60" i="2"/>
  <c r="N60" i="2"/>
  <c r="L60" i="2"/>
  <c r="K60" i="2"/>
  <c r="J60" i="2"/>
  <c r="I60" i="2"/>
  <c r="G60" i="2"/>
  <c r="H59" i="2"/>
  <c r="M59" i="2" s="1"/>
  <c r="H58" i="2"/>
  <c r="M58" i="2" s="1"/>
  <c r="H57" i="2"/>
  <c r="M57" i="2" s="1"/>
  <c r="H56" i="2"/>
  <c r="H53" i="2"/>
  <c r="M53" i="2" s="1"/>
  <c r="I52" i="2"/>
  <c r="I50" i="2" s="1"/>
  <c r="H52" i="2"/>
  <c r="M52" i="2" s="1"/>
  <c r="H51" i="2"/>
  <c r="K50" i="2"/>
  <c r="G50" i="2"/>
  <c r="I49" i="2"/>
  <c r="I47" i="2" s="1"/>
  <c r="H49" i="2"/>
  <c r="H48" i="2"/>
  <c r="K47" i="2"/>
  <c r="G47" i="2"/>
  <c r="H46" i="2"/>
  <c r="M46" i="2" s="1"/>
  <c r="H45" i="2"/>
  <c r="M45" i="2" s="1"/>
  <c r="H44" i="2"/>
  <c r="M44" i="2" s="1"/>
  <c r="H43" i="2"/>
  <c r="M43" i="2" s="1"/>
  <c r="H42" i="2"/>
  <c r="H41" i="2" s="1"/>
  <c r="K41" i="2"/>
  <c r="I41" i="2"/>
  <c r="G41" i="2"/>
  <c r="H40" i="2"/>
  <c r="M40" i="2" s="1"/>
  <c r="H39" i="2"/>
  <c r="H37" i="2" s="1"/>
  <c r="M38" i="2"/>
  <c r="H38" i="2"/>
  <c r="K37" i="2"/>
  <c r="I37" i="2"/>
  <c r="G37" i="2"/>
  <c r="H36" i="2"/>
  <c r="M36" i="2" s="1"/>
  <c r="H35" i="2"/>
  <c r="M35" i="2" s="1"/>
  <c r="I34" i="2"/>
  <c r="I30" i="2" s="1"/>
  <c r="H34" i="2"/>
  <c r="H33" i="2"/>
  <c r="M33" i="2" s="1"/>
  <c r="M32" i="2"/>
  <c r="H32" i="2"/>
  <c r="H31" i="2"/>
  <c r="M31" i="2" s="1"/>
  <c r="K30" i="2"/>
  <c r="G30" i="2"/>
  <c r="H29" i="2"/>
  <c r="M29" i="2" s="1"/>
  <c r="H28" i="2"/>
  <c r="M28" i="2" s="1"/>
  <c r="M27" i="2"/>
  <c r="K27" i="2"/>
  <c r="G27" i="2"/>
  <c r="H26" i="2"/>
  <c r="M26" i="2" s="1"/>
  <c r="H25" i="2"/>
  <c r="M25" i="2" s="1"/>
  <c r="H24" i="2"/>
  <c r="K23" i="2"/>
  <c r="I23" i="2"/>
  <c r="G23" i="2"/>
  <c r="U21" i="2"/>
  <c r="T21" i="2"/>
  <c r="S21" i="2"/>
  <c r="P21" i="2"/>
  <c r="K21" i="2"/>
  <c r="M20" i="2"/>
  <c r="H19" i="2"/>
  <c r="M19" i="2" s="1"/>
  <c r="H18" i="2"/>
  <c r="M18" i="2" s="1"/>
  <c r="H17" i="2"/>
  <c r="M17" i="2" s="1"/>
  <c r="H16" i="2"/>
  <c r="M16" i="2" s="1"/>
  <c r="H15" i="2"/>
  <c r="M15" i="2" s="1"/>
  <c r="M14" i="2"/>
  <c r="H14" i="2"/>
  <c r="H13" i="2"/>
  <c r="M13" i="2" s="1"/>
  <c r="H12" i="2"/>
  <c r="I11" i="2"/>
  <c r="I21" i="2" s="1"/>
  <c r="G11" i="2"/>
  <c r="G21" i="2" s="1"/>
  <c r="Q38" i="1"/>
  <c r="N38" i="1"/>
  <c r="J38" i="1"/>
  <c r="G38" i="1"/>
  <c r="E38" i="1"/>
  <c r="T37" i="1"/>
  <c r="T36" i="1"/>
  <c r="T35" i="1"/>
  <c r="T34" i="1"/>
  <c r="K29" i="6" l="1"/>
  <c r="M65" i="6"/>
  <c r="K97" i="6"/>
  <c r="K136" i="6"/>
  <c r="H11" i="2"/>
  <c r="H21" i="2" s="1"/>
  <c r="H47" i="2"/>
  <c r="M15" i="6"/>
  <c r="M50" i="6"/>
  <c r="J82" i="6"/>
  <c r="J98" i="6"/>
  <c r="K114" i="6"/>
  <c r="M131" i="6"/>
  <c r="J134" i="6"/>
  <c r="M47" i="6"/>
  <c r="I98" i="2"/>
  <c r="M30" i="6"/>
  <c r="M45" i="6"/>
  <c r="J48" i="6"/>
  <c r="K82" i="6"/>
  <c r="K98" i="6"/>
  <c r="J115" i="6"/>
  <c r="M132" i="6"/>
  <c r="J135" i="6"/>
  <c r="E145" i="6"/>
  <c r="F145" i="6" s="1"/>
  <c r="E18" i="6"/>
  <c r="K66" i="6"/>
  <c r="G54" i="2"/>
  <c r="H23" i="2"/>
  <c r="J14" i="6"/>
  <c r="M34" i="6"/>
  <c r="M46" i="6"/>
  <c r="M80" i="6"/>
  <c r="M84" i="6" s="1"/>
  <c r="M96" i="6"/>
  <c r="F120" i="6"/>
  <c r="T38" i="1"/>
  <c r="J12" i="6"/>
  <c r="M17" i="6"/>
  <c r="J32" i="6"/>
  <c r="K46" i="6"/>
  <c r="M64" i="6"/>
  <c r="J67" i="6"/>
  <c r="M78" i="6"/>
  <c r="J81" i="6"/>
  <c r="M83" i="6"/>
  <c r="J97" i="6"/>
  <c r="M99" i="6"/>
  <c r="M116" i="6"/>
  <c r="J136" i="6"/>
  <c r="M34" i="2"/>
  <c r="M30" i="2" s="1"/>
  <c r="I54" i="2"/>
  <c r="I64" i="2" s="1"/>
  <c r="I99" i="2" s="1"/>
  <c r="G98" i="2"/>
  <c r="H27" i="2"/>
  <c r="H97" i="2"/>
  <c r="H98" i="2" s="1"/>
  <c r="K98" i="2"/>
  <c r="H50" i="2"/>
  <c r="M62" i="2"/>
  <c r="M63" i="2" s="1"/>
  <c r="H109" i="2"/>
  <c r="M73" i="2"/>
  <c r="J11" i="6"/>
  <c r="M33" i="6"/>
  <c r="M81" i="6"/>
  <c r="M135" i="6"/>
  <c r="M92" i="2"/>
  <c r="M97" i="2" s="1"/>
  <c r="M98" i="2" s="1"/>
  <c r="M49" i="6"/>
  <c r="K49" i="6"/>
  <c r="J49" i="6"/>
  <c r="M12" i="2"/>
  <c r="M11" i="2" s="1"/>
  <c r="M21" i="2" s="1"/>
  <c r="M39" i="2"/>
  <c r="M37" i="2" s="1"/>
  <c r="M42" i="2"/>
  <c r="M41" i="2" s="1"/>
  <c r="O98" i="2"/>
  <c r="M28" i="6"/>
  <c r="E35" i="6"/>
  <c r="J28" i="6"/>
  <c r="J35" i="6" s="1"/>
  <c r="E84" i="6"/>
  <c r="E144" i="6"/>
  <c r="F144" i="6" s="1"/>
  <c r="M11" i="6"/>
  <c r="G64" i="2"/>
  <c r="M51" i="2"/>
  <c r="M50" i="2" s="1"/>
  <c r="H60" i="2"/>
  <c r="M130" i="6"/>
  <c r="K130" i="6"/>
  <c r="J130" i="6"/>
  <c r="F146" i="6"/>
  <c r="M16" i="6"/>
  <c r="J16" i="6"/>
  <c r="M24" i="2"/>
  <c r="M23" i="2" s="1"/>
  <c r="M48" i="2"/>
  <c r="M47" i="2" s="1"/>
  <c r="M31" i="6"/>
  <c r="E100" i="6"/>
  <c r="M119" i="6"/>
  <c r="K119" i="6"/>
  <c r="J119" i="6"/>
  <c r="K16" i="6"/>
  <c r="N98" i="2"/>
  <c r="H30" i="2"/>
  <c r="H54" i="2" s="1"/>
  <c r="M49" i="2"/>
  <c r="J13" i="6"/>
  <c r="E51" i="6"/>
  <c r="J46" i="6"/>
  <c r="J51" i="6" s="1"/>
  <c r="F51" i="6"/>
  <c r="M63" i="6"/>
  <c r="F68" i="6"/>
  <c r="K63" i="6"/>
  <c r="K68" i="6" s="1"/>
  <c r="J63" i="6"/>
  <c r="K13" i="6"/>
  <c r="M13" i="6"/>
  <c r="D140" i="6"/>
  <c r="E141" i="6"/>
  <c r="E68" i="6"/>
  <c r="F84" i="6"/>
  <c r="F100" i="6"/>
  <c r="M100" i="6" s="1"/>
  <c r="J94" i="6"/>
  <c r="J113" i="6"/>
  <c r="J132" i="6"/>
  <c r="E137" i="6"/>
  <c r="E148" i="6"/>
  <c r="K11" i="6"/>
  <c r="F18" i="6"/>
  <c r="K33" i="6"/>
  <c r="J65" i="6"/>
  <c r="J78" i="6"/>
  <c r="J84" i="6" s="1"/>
  <c r="J62" i="6"/>
  <c r="K65" i="6"/>
  <c r="K78" i="6"/>
  <c r="K113" i="6"/>
  <c r="K132" i="6"/>
  <c r="K48" i="6"/>
  <c r="K83" i="6"/>
  <c r="K99" i="6"/>
  <c r="M113" i="6"/>
  <c r="M56" i="2"/>
  <c r="M60" i="2" s="1"/>
  <c r="M110" i="2"/>
  <c r="M109" i="2" s="1"/>
  <c r="K30" i="6"/>
  <c r="K45" i="6"/>
  <c r="M48" i="6"/>
  <c r="K67" i="6"/>
  <c r="K80" i="6"/>
  <c r="K96" i="6"/>
  <c r="K100" i="6" s="1"/>
  <c r="K115" i="6"/>
  <c r="M118" i="6"/>
  <c r="K134" i="6"/>
  <c r="F35" i="6"/>
  <c r="K35" i="6" l="1"/>
  <c r="J120" i="6"/>
  <c r="J100" i="6"/>
  <c r="H64" i="2"/>
  <c r="H99" i="2" s="1"/>
  <c r="K51" i="6"/>
  <c r="K120" i="6"/>
  <c r="K18" i="6"/>
  <c r="J137" i="6"/>
  <c r="K84" i="6"/>
  <c r="M137" i="6"/>
  <c r="K137" i="6"/>
  <c r="M120" i="6"/>
  <c r="J68" i="6"/>
  <c r="E140" i="6"/>
  <c r="F141" i="6" s="1"/>
  <c r="M54" i="2"/>
  <c r="M64" i="2" s="1"/>
  <c r="M99" i="2" s="1"/>
  <c r="G99" i="2"/>
  <c r="T105" i="2" s="1"/>
  <c r="F148" i="6"/>
  <c r="E147" i="6"/>
  <c r="J18" i="6"/>
  <c r="F140" i="6" l="1"/>
  <c r="F142" i="6"/>
  <c r="P105" i="2"/>
  <c r="F147" i="6"/>
  <c r="F149" i="6"/>
</calcChain>
</file>

<file path=xl/sharedStrings.xml><?xml version="1.0" encoding="utf-8"?>
<sst xmlns="http://schemas.openxmlformats.org/spreadsheetml/2006/main" count="1448" uniqueCount="362">
  <si>
    <t>ЗАТВЕРДЖЕНО:</t>
  </si>
  <si>
    <t>Міністерство освіти і науки України</t>
  </si>
  <si>
    <t>на засіданні Вченої ради</t>
  </si>
  <si>
    <t xml:space="preserve">протокол № 9 </t>
  </si>
  <si>
    <t>Донбаська державна машинобудівна академія</t>
  </si>
  <si>
    <t>Кваліфікація:  Бакалавр середньої освіти (математика). Вчитель математики та економіки</t>
  </si>
  <si>
    <t>" 24 "   квітня       2025  р.</t>
  </si>
  <si>
    <t xml:space="preserve">НАВЧАЛЬНИЙ ПЛАН </t>
  </si>
  <si>
    <t>Ректор ________________________</t>
  </si>
  <si>
    <t>(Ковальов В.Д.)</t>
  </si>
  <si>
    <r>
      <rPr>
        <sz val="20"/>
        <color theme="1"/>
        <rFont val="Times New Roman"/>
      </rPr>
      <t xml:space="preserve">підготовки: </t>
    </r>
    <r>
      <rPr>
        <b/>
        <sz val="20"/>
        <color theme="1"/>
        <rFont val="Times New Roman"/>
      </rPr>
      <t>бакалавра</t>
    </r>
  </si>
  <si>
    <t>Срок навчання - 3 роки 10 місяців</t>
  </si>
  <si>
    <t>На основі повної загальної середньої освіти</t>
  </si>
  <si>
    <r>
      <rPr>
        <sz val="20"/>
        <color theme="1"/>
        <rFont val="Times New Roman"/>
      </rPr>
      <t xml:space="preserve">форма навчання:     </t>
    </r>
    <r>
      <rPr>
        <b/>
        <sz val="20"/>
        <color theme="1"/>
        <rFont val="Times New Roman"/>
      </rPr>
      <t>заочна</t>
    </r>
  </si>
  <si>
    <r>
      <rPr>
        <sz val="20"/>
        <color theme="1"/>
        <rFont val="Times New Roman"/>
      </rPr>
      <t xml:space="preserve">освітня програма: </t>
    </r>
    <r>
      <rPr>
        <b/>
        <sz val="20"/>
        <color theme="1"/>
        <rFont val="Times New Roman"/>
      </rPr>
      <t>Математика</t>
    </r>
  </si>
  <si>
    <t>І . ГРАФІК ОСВІТНЬОГО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</si>
  <si>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</si>
  <si>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</si>
  <si>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</si>
  <si>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</si>
  <si>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</si>
  <si>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</si>
  <si>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</si>
  <si>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</si>
  <si>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</si>
  <si>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</si>
  <si>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</si>
  <si>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</si>
  <si>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</si>
  <si>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Н</t>
  </si>
  <si>
    <t xml:space="preserve"> Т</t>
  </si>
  <si>
    <t>С</t>
  </si>
  <si>
    <t>Н/П</t>
  </si>
  <si>
    <t>К</t>
  </si>
  <si>
    <t>С/П</t>
  </si>
  <si>
    <t>П</t>
  </si>
  <si>
    <t>А</t>
  </si>
  <si>
    <t xml:space="preserve"> </t>
  </si>
  <si>
    <t>Позначення: Т – теоретичне навчання; С – екзаменаційна сесія;  П – практика; К – канікули; Д– підготовка та захист кваліфікаційної роботи бакалавра; А – атестаційний екзамен</t>
  </si>
  <si>
    <t xml:space="preserve">       II. ЗВЕДЕНІ ДАНІ ПРО БЮДЖЕТ ЧАСУ, тижні  </t>
  </si>
  <si>
    <t xml:space="preserve">ІІІ. ПРАКТИКА </t>
  </si>
  <si>
    <t>IV.  АТЕСТАЦІЯ</t>
  </si>
  <si>
    <t>Настан. сесія</t>
  </si>
  <si>
    <t>Теор. навч.</t>
  </si>
  <si>
    <t>Екзам. сесія</t>
  </si>
  <si>
    <t>Практика</t>
  </si>
  <si>
    <t>Атест.</t>
  </si>
  <si>
    <t>Канікули</t>
  </si>
  <si>
    <t>Усього</t>
  </si>
  <si>
    <t>Назва
 практики</t>
  </si>
  <si>
    <t>Семестр</t>
  </si>
  <si>
    <t>Тижні</t>
  </si>
  <si>
    <t>№</t>
  </si>
  <si>
    <t>Форма атестації (екзамен, кваліф.робота)</t>
  </si>
  <si>
    <t>Ознайомча практика "Вступ до фаху"</t>
  </si>
  <si>
    <t>Інформаційно-аналітична практика</t>
  </si>
  <si>
    <t xml:space="preserve">Педагогічна практика </t>
  </si>
  <si>
    <t>Комплексний кваліфікаційний екзамен зі спеціальності</t>
  </si>
  <si>
    <t>Психолого-педагогічна</t>
  </si>
  <si>
    <t>Всього</t>
  </si>
  <si>
    <t xml:space="preserve">V. План освітнього процесу                               </t>
  </si>
  <si>
    <t>№ з/п</t>
  </si>
  <si>
    <t>НАЗВА ДИСЦИПЛІН</t>
  </si>
  <si>
    <t>Розподіл за семестрами</t>
  </si>
  <si>
    <t>Кількість кредитів ECTS</t>
  </si>
  <si>
    <t xml:space="preserve">Кількість годин </t>
  </si>
  <si>
    <t>Кількість аудиторних годин за семестрами</t>
  </si>
  <si>
    <t>екзаменів</t>
  </si>
  <si>
    <t>заліків</t>
  </si>
  <si>
    <t>курсові</t>
  </si>
  <si>
    <t>Загальний обсяг</t>
  </si>
  <si>
    <t>Аудиторні</t>
  </si>
  <si>
    <t>Самостійна робота</t>
  </si>
  <si>
    <t>проекти</t>
  </si>
  <si>
    <t>роботи</t>
  </si>
  <si>
    <t>лекції</t>
  </si>
  <si>
    <t xml:space="preserve">лаборат. </t>
  </si>
  <si>
    <t>практич</t>
  </si>
  <si>
    <t>1 курс</t>
  </si>
  <si>
    <t>2 курс</t>
  </si>
  <si>
    <t>3 курс</t>
  </si>
  <si>
    <t>4 курс</t>
  </si>
  <si>
    <t>кількість тижнів у семестрі</t>
  </si>
  <si>
    <t>1. ОБОВ'ЯЗКОВІ НАВЧАЛЬНІ ДИСЦИПЛІНИ</t>
  </si>
  <si>
    <t>1.1.  Цикл загальної підготовки</t>
  </si>
  <si>
    <t>1.1.1</t>
  </si>
  <si>
    <t>Іноземна мова (за професійним спрямуванням)</t>
  </si>
  <si>
    <t>8/0</t>
  </si>
  <si>
    <t>1.1.1.1</t>
  </si>
  <si>
    <t>4/0</t>
  </si>
  <si>
    <t>1.1.1.2</t>
  </si>
  <si>
    <t>1.1.2</t>
  </si>
  <si>
    <t>Вступ до навчального процесу</t>
  </si>
  <si>
    <t>1</t>
  </si>
  <si>
    <t>1.1.3</t>
  </si>
  <si>
    <t>Історія України та української культури</t>
  </si>
  <si>
    <t>1.1.4</t>
  </si>
  <si>
    <t xml:space="preserve">Українська мова  (за професійним спрямуванням) </t>
  </si>
  <si>
    <t>1, 2</t>
  </si>
  <si>
    <t>1.1.5</t>
  </si>
  <si>
    <t>Математичні основи економіки</t>
  </si>
  <si>
    <t>1.1.6</t>
  </si>
  <si>
    <t>Філософія</t>
  </si>
  <si>
    <t>1.1.7</t>
  </si>
  <si>
    <t>Безпека життєдіяльності та основи охорони праці</t>
  </si>
  <si>
    <t>0/4</t>
  </si>
  <si>
    <t>4/4</t>
  </si>
  <si>
    <t>1.1.8</t>
  </si>
  <si>
    <t>4д</t>
  </si>
  <si>
    <t>Разом:1.1</t>
  </si>
  <si>
    <t>28/0</t>
  </si>
  <si>
    <t>24/4</t>
  </si>
  <si>
    <t>12/0</t>
  </si>
  <si>
    <t>1.2 Цикл професійної підготовки</t>
  </si>
  <si>
    <t>1.2.1</t>
  </si>
  <si>
    <t>Алгебра</t>
  </si>
  <si>
    <t>1.2.1.1</t>
  </si>
  <si>
    <t>1.2.1.2</t>
  </si>
  <si>
    <t>2</t>
  </si>
  <si>
    <t>1.2.1.3</t>
  </si>
  <si>
    <t>1.2.2</t>
  </si>
  <si>
    <t>Елементарна математика</t>
  </si>
  <si>
    <t>1.2.2.1</t>
  </si>
  <si>
    <t>1.2.2.2</t>
  </si>
  <si>
    <t>1.2.3</t>
  </si>
  <si>
    <t xml:space="preserve">Математичний аналіз </t>
  </si>
  <si>
    <t>1.2.3.1</t>
  </si>
  <si>
    <t>Математичний аналіз</t>
  </si>
  <si>
    <t>1.2.3.2</t>
  </si>
  <si>
    <t>3</t>
  </si>
  <si>
    <t>1.2.3.3</t>
  </si>
  <si>
    <t>1.2.3.4</t>
  </si>
  <si>
    <t>Курсова робота "Математичний аналіз"</t>
  </si>
  <si>
    <t>.</t>
  </si>
  <si>
    <t>1.2.4</t>
  </si>
  <si>
    <t>Загальга психологія</t>
  </si>
  <si>
    <t>1.2.5</t>
  </si>
  <si>
    <t>ІКТ (комп'ютерна математика)</t>
  </si>
  <si>
    <t>1.2.6</t>
  </si>
  <si>
    <t>Геометрія</t>
  </si>
  <si>
    <t>1.2.6.1</t>
  </si>
  <si>
    <t>1.2.6.2</t>
  </si>
  <si>
    <t>1.2.7</t>
  </si>
  <si>
    <t>Загальна педагогіка</t>
  </si>
  <si>
    <t>1.2.8</t>
  </si>
  <si>
    <t>Теорія ймовірностей, математична статистика та випадкові процеси</t>
  </si>
  <si>
    <t>1.2.8.1</t>
  </si>
  <si>
    <t>1.2.8.2</t>
  </si>
  <si>
    <t>1.2.9</t>
  </si>
  <si>
    <t>Диференціальні рівняння</t>
  </si>
  <si>
    <t>1.2.10</t>
  </si>
  <si>
    <t>Дискретна математика</t>
  </si>
  <si>
    <t>1.2.11</t>
  </si>
  <si>
    <t>Фізика</t>
  </si>
  <si>
    <t>1.2.12</t>
  </si>
  <si>
    <t>Методика викладання математики</t>
  </si>
  <si>
    <t>1.2.12.1</t>
  </si>
  <si>
    <t>1.2.12.2</t>
  </si>
  <si>
    <t>Курсова робота "Методика викладання математики"</t>
  </si>
  <si>
    <t>7д</t>
  </si>
  <si>
    <t>1.2.13</t>
  </si>
  <si>
    <t xml:space="preserve">Економіко-математичні методи та моделі </t>
  </si>
  <si>
    <t>1.2.13.1</t>
  </si>
  <si>
    <t>1.2.13.2</t>
  </si>
  <si>
    <t>Курсова робота "Економіко-математичні методи та моделі"</t>
  </si>
  <si>
    <t>8д</t>
  </si>
  <si>
    <t>1.2.14</t>
  </si>
  <si>
    <t>Математичний компонент НЛ "Підприємливість і фінансова грамотність"</t>
  </si>
  <si>
    <t>Разом п.1.2</t>
  </si>
  <si>
    <t>84/0</t>
  </si>
  <si>
    <t>76/0</t>
  </si>
  <si>
    <t>16/0</t>
  </si>
  <si>
    <t>24/0</t>
  </si>
  <si>
    <t>40/0</t>
  </si>
  <si>
    <t>32/0</t>
  </si>
  <si>
    <t>1.3. Практична підготовка</t>
  </si>
  <si>
    <t>3.1</t>
  </si>
  <si>
    <t>3.2</t>
  </si>
  <si>
    <t>3.3</t>
  </si>
  <si>
    <t>3.4</t>
  </si>
  <si>
    <t>Психолого-педагогічна практика</t>
  </si>
  <si>
    <t>Разом п. 1.3</t>
  </si>
  <si>
    <t>1.4 Атестація</t>
  </si>
  <si>
    <t>4.1</t>
  </si>
  <si>
    <t>Атестація (комплексний екзамен за фахом)</t>
  </si>
  <si>
    <t>Разом п 1.4</t>
  </si>
  <si>
    <t>Разом обов'язкові компоненти освітньої програми</t>
  </si>
  <si>
    <t>108/0</t>
  </si>
  <si>
    <t>92/4</t>
  </si>
  <si>
    <t>44/0</t>
  </si>
  <si>
    <t>36/0</t>
  </si>
  <si>
    <t>20/0</t>
  </si>
  <si>
    <t>36/4</t>
  </si>
  <si>
    <t>2. ДИСЦИПЛІНИ ВІЛЬНОГО ВИБОРУ</t>
  </si>
  <si>
    <t>2.1.  Цикл загальної підготовки</t>
  </si>
  <si>
    <t>2.1.1</t>
  </si>
  <si>
    <t>Професійна етика</t>
  </si>
  <si>
    <t xml:space="preserve"> Політологія</t>
  </si>
  <si>
    <t>Дисципліни з інших ОП ДДМА</t>
  </si>
  <si>
    <t>2.1.2</t>
  </si>
  <si>
    <t xml:space="preserve">Академічне письмо </t>
  </si>
  <si>
    <t>Іноземна мова за професійним спрямуванням</t>
  </si>
  <si>
    <t>Разом п.2.1</t>
  </si>
  <si>
    <t>2.2.  Цикл професійної підготовки</t>
  </si>
  <si>
    <t>2.2.1</t>
  </si>
  <si>
    <t>Комплексний аналіз</t>
  </si>
  <si>
    <t>Спеціальні розділи алгебри</t>
  </si>
  <si>
    <t>2.2.2</t>
  </si>
  <si>
    <t xml:space="preserve">Вікова та педагогічна психологія </t>
  </si>
  <si>
    <t>Обчислювальна геометрія</t>
  </si>
  <si>
    <t>2.2.3</t>
  </si>
  <si>
    <t xml:space="preserve">Історія математики </t>
  </si>
  <si>
    <t>Історія математичної освіти</t>
  </si>
  <si>
    <t>2.2.4</t>
  </si>
  <si>
    <t>Спецкурс з педагогіки</t>
  </si>
  <si>
    <t>Методи обчислень</t>
  </si>
  <si>
    <t>2.2.5</t>
  </si>
  <si>
    <t>Математична логіка</t>
  </si>
  <si>
    <t>Теорія алгоритмів</t>
  </si>
  <si>
    <t>2.2.6</t>
  </si>
  <si>
    <t>Практикум з розв'язання нестандартних математичних задач з алгебри</t>
  </si>
  <si>
    <t>Практикум з розв'язання нестандартних математичних задач з геометрії</t>
  </si>
  <si>
    <t>2.2.7</t>
  </si>
  <si>
    <t>Тренінг з управління конфліктами в освітньому середовищі</t>
  </si>
  <si>
    <t>Спеціальні розділи геометрії</t>
  </si>
  <si>
    <t>2.2.8</t>
  </si>
  <si>
    <t xml:space="preserve"> Інтердисциплінарні методи в економіці</t>
  </si>
  <si>
    <t xml:space="preserve"> Комп'ютерна графіка</t>
  </si>
  <si>
    <t>2.2.9</t>
  </si>
  <si>
    <t>Економетрика</t>
  </si>
  <si>
    <t>Основи програмування</t>
  </si>
  <si>
    <t>2.2.10</t>
  </si>
  <si>
    <t>Електронні освітні ресурси,</t>
  </si>
  <si>
    <t>Тренінг з педагогічних комунікацій</t>
  </si>
  <si>
    <t>2.2.11</t>
  </si>
  <si>
    <t>Рівняння математичної фізики</t>
  </si>
  <si>
    <t xml:space="preserve"> Фінансова математика</t>
  </si>
  <si>
    <t>Разом п. 2.2</t>
  </si>
  <si>
    <t>Разом вибіркові компоненти освітньої програми</t>
  </si>
  <si>
    <t>52/0</t>
  </si>
  <si>
    <t>48/0</t>
  </si>
  <si>
    <t>Загальна кількість</t>
  </si>
  <si>
    <t>160/0</t>
  </si>
  <si>
    <t>44/4</t>
  </si>
  <si>
    <t>Кількість годин на тиждень</t>
  </si>
  <si>
    <t xml:space="preserve"> Кількість екзаменів</t>
  </si>
  <si>
    <t>Кількість заліків</t>
  </si>
  <si>
    <t>Кількість курсових проектів</t>
  </si>
  <si>
    <t xml:space="preserve"> Кількість курсових робіт</t>
  </si>
  <si>
    <t>Частка кредитів</t>
  </si>
  <si>
    <t>обов'язкові</t>
  </si>
  <si>
    <t>вибіркові</t>
  </si>
  <si>
    <t xml:space="preserve">2 </t>
  </si>
  <si>
    <t>Українська мова як іноземна (для іноземних громадян та осіб без громадянства)</t>
  </si>
  <si>
    <t xml:space="preserve">Українська мова як іноземна </t>
  </si>
  <si>
    <t>8/16</t>
  </si>
  <si>
    <t>4/8</t>
  </si>
  <si>
    <t>5</t>
  </si>
  <si>
    <t>Декан факультету ФМ</t>
  </si>
  <si>
    <t>Валерій КАССОВ</t>
  </si>
  <si>
    <t>В. о. зав. кафедри ММ</t>
  </si>
  <si>
    <t>Ольга РОВЕНСЬКА</t>
  </si>
  <si>
    <t>Гарант освітньої програми</t>
  </si>
  <si>
    <t>Кількість годин / тиждень</t>
  </si>
  <si>
    <t>Лекції</t>
  </si>
  <si>
    <t>Лаб. роботи</t>
  </si>
  <si>
    <t>Практ. заняття</t>
  </si>
  <si>
    <t>Семестровий  контроль</t>
  </si>
  <si>
    <t>статус</t>
  </si>
  <si>
    <t>каф</t>
  </si>
  <si>
    <t>1 семестр</t>
  </si>
  <si>
    <t>2а семестр</t>
  </si>
  <si>
    <t>мп</t>
  </si>
  <si>
    <t>2б семестр</t>
  </si>
  <si>
    <t xml:space="preserve"> -Матем-20-1</t>
  </si>
  <si>
    <t>птм</t>
  </si>
  <si>
    <t>філ</t>
  </si>
  <si>
    <t>м</t>
  </si>
  <si>
    <t>вм</t>
  </si>
  <si>
    <t>2а</t>
  </si>
  <si>
    <t>2б</t>
  </si>
  <si>
    <t>4а</t>
  </si>
  <si>
    <t>4б</t>
  </si>
  <si>
    <t>6а</t>
  </si>
  <si>
    <t>6б</t>
  </si>
  <si>
    <t>Іноземна мова</t>
  </si>
  <si>
    <t>О</t>
  </si>
  <si>
    <t>залік</t>
  </si>
  <si>
    <t>Вступ до освітнього процесу</t>
  </si>
  <si>
    <t>іспит</t>
  </si>
  <si>
    <t>1.1.4.1</t>
  </si>
  <si>
    <t>Основи економічних теорій</t>
  </si>
  <si>
    <t>1д</t>
  </si>
  <si>
    <t>диф. залік</t>
  </si>
  <si>
    <t>1.1.4.2</t>
  </si>
  <si>
    <t>2д</t>
  </si>
  <si>
    <t>014 Математика - 20-1, 2020-2021 н.р.</t>
  </si>
  <si>
    <t>Кількість аудиторних годин</t>
  </si>
  <si>
    <t>викладач</t>
  </si>
  <si>
    <t>Математика</t>
  </si>
  <si>
    <t>1 семестр 15 тижнів</t>
  </si>
  <si>
    <t>Назва дисципліни</t>
  </si>
  <si>
    <t>Кількість кредитів ЄКТС</t>
  </si>
  <si>
    <t>Кількість годин</t>
  </si>
  <si>
    <t>Годин на тиждень</t>
  </si>
  <si>
    <t>Форма контролю</t>
  </si>
  <si>
    <t>% аудиторних годин</t>
  </si>
  <si>
    <t>аудиторних</t>
  </si>
  <si>
    <t>СРС</t>
  </si>
  <si>
    <t>всього</t>
  </si>
  <si>
    <t>у тому числі:</t>
  </si>
  <si>
    <t>Л</t>
  </si>
  <si>
    <t>ЛБ</t>
  </si>
  <si>
    <t>З</t>
  </si>
  <si>
    <t>І</t>
  </si>
  <si>
    <t>Українська мова (за професійним спрямуванням)</t>
  </si>
  <si>
    <t>Алгебра (частина 1)</t>
  </si>
  <si>
    <t>ДЗ</t>
  </si>
  <si>
    <t>Основи економічної теорії</t>
  </si>
  <si>
    <t>Елементарна математика (частина 1)</t>
  </si>
  <si>
    <t>контроль</t>
  </si>
  <si>
    <t>2 семестр 18 тижнів</t>
  </si>
  <si>
    <t>самостійна робота</t>
  </si>
  <si>
    <t>Алгебра  (частина 2)</t>
  </si>
  <si>
    <t>Елементарна математика (частина 2)</t>
  </si>
  <si>
    <t>Математичний аналіз (частина 1)</t>
  </si>
  <si>
    <t>3 семестр 15 тижнів</t>
  </si>
  <si>
    <t>Математичний аналіз (частина 2)</t>
  </si>
  <si>
    <t>Геометрія (частина 1)</t>
  </si>
  <si>
    <t>Алгебра  (частина 3)</t>
  </si>
  <si>
    <t>В</t>
  </si>
  <si>
    <t>Трудове право / Конституційне право</t>
  </si>
  <si>
    <t>4 семестр 18 тижнів</t>
  </si>
  <si>
    <t>Математичний аналіз (частина 3)</t>
  </si>
  <si>
    <t>Геометрія (частина 2)</t>
  </si>
  <si>
    <t>Комплексний аналіз / Спеціальні розділи алгебри</t>
  </si>
  <si>
    <t>Професійна етика / Політологія</t>
  </si>
  <si>
    <t>5 семестр 15 тижнів</t>
  </si>
  <si>
    <t>Теорія ймовірностей, математична статистика та випрадкові процеси  (частина 1)</t>
  </si>
  <si>
    <t>Вікова та педагогічна психологія / Обчислювальна геометрія</t>
  </si>
  <si>
    <t>6 семестр 18 тижнів</t>
  </si>
  <si>
    <t>Теорія ймовірностей, математична статистика та випадкові процеси  (частина 2)</t>
  </si>
  <si>
    <t>Історія математики / Історія математичної освіти</t>
  </si>
  <si>
    <t>Спецкурс з педагогіки / Методи обчислень</t>
  </si>
  <si>
    <t>Математична логіка / Теорія алгоритмів</t>
  </si>
  <si>
    <t>7 семестр 15 тижнів</t>
  </si>
  <si>
    <t>Практикум з розв'язання нестандартних математичних задач з алгебри / геометрії</t>
  </si>
  <si>
    <t>Тренінг з управління конфліктами в освітньому середовищі / Спеціальні розділи геометрії</t>
  </si>
  <si>
    <t xml:space="preserve"> Мікроекономіка / Комп'ютерна графіка</t>
  </si>
  <si>
    <t>Поведінкова економіка / Основи програмування</t>
  </si>
  <si>
    <t>8 семестр 16 тижнів</t>
  </si>
  <si>
    <t>Державна атестація (державний іспит за фахом)</t>
  </si>
  <si>
    <t>Фінансова грамотність</t>
  </si>
  <si>
    <t>Академічне письмо / Іноземна мова за професійним спрямуванням</t>
  </si>
  <si>
    <t>Електронні освітні ресурси / Тренінг з педагогічних комунікацій</t>
  </si>
  <si>
    <t>Рівняння мате матичної фізики / Фінансова математика</t>
  </si>
  <si>
    <t>обовязкові</t>
  </si>
  <si>
    <t>Загальний цикл</t>
  </si>
  <si>
    <t>Професійний цикл</t>
  </si>
  <si>
    <t>Національна ідентичність</t>
  </si>
  <si>
    <r>
      <t xml:space="preserve">з галузі знань:  </t>
    </r>
    <r>
      <rPr>
        <b/>
        <sz val="20"/>
        <color theme="1"/>
        <rFont val="Times New Roman"/>
      </rPr>
      <t>А Освіта</t>
    </r>
  </si>
  <si>
    <r>
      <t xml:space="preserve">спеціальність: </t>
    </r>
    <r>
      <rPr>
        <b/>
        <sz val="20"/>
        <color theme="1"/>
        <rFont val="Times New Roman"/>
      </rPr>
      <t>А4 Середня освіта(математика)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</si>
</sst>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_-;\-* #,##0_-;\ &quot;&quot;_-;_-@"/>
    <numFmt numFmtId="165" formatCode="#,##0_-;\-* #,##0_-;\ _-;_-@"/>
    <numFmt numFmtId="166" formatCode="#,##0;\-* #,##0_-;\ &quot;&quot;_-;_-@"/>
    <numFmt numFmtId="167" formatCode="0.0"/>
    <numFmt numFmtId="168" formatCode="#,##0.0;\-* #,##0.0_-;\ &quot;&quot;_-;_-@"/>
    <numFmt numFmtId="169" formatCode="#,##0.0_ ;\-#,##0.0\ "/>
    <numFmt numFmtId="170" formatCode="#,##0.0_-;\-* #,##0.0_-;\ _-;_-@"/>
    <numFmt numFmtId="171" formatCode="#,##0_ ;\-#,##0\ "/>
  </numFmts>
  <fonts count="34">
    <font>
      <sz val="11"/>
      <color theme="1"/>
      <name val="Calibri"/>
      <scheme val="minor"/>
    </font>
    <font>
      <sz val="22"/>
      <color theme="1"/>
      <name val="Times New Roman"/>
    </font>
    <font>
      <b/>
      <sz val="24"/>
      <color theme="1"/>
      <name val="Times New Roman"/>
    </font>
    <font>
      <sz val="12"/>
      <color theme="1"/>
      <name val="Times New Roman"/>
    </font>
    <font>
      <sz val="8"/>
      <color theme="1"/>
      <name val="Times New Roman"/>
    </font>
    <font>
      <sz val="24"/>
      <color theme="1"/>
      <name val="Times New Roman"/>
    </font>
    <font>
      <sz val="18"/>
      <color theme="1"/>
      <name val="Times New Roman"/>
    </font>
    <font>
      <u/>
      <sz val="22"/>
      <color theme="1"/>
      <name val="Times New Roman"/>
    </font>
    <font>
      <b/>
      <sz val="22"/>
      <color theme="1"/>
      <name val="Times New Roman"/>
    </font>
    <font>
      <sz val="14"/>
      <color theme="1"/>
      <name val="Times New Roman"/>
    </font>
    <font>
      <b/>
      <sz val="16"/>
      <color theme="1"/>
      <name val="Times New Roman"/>
    </font>
    <font>
      <sz val="20"/>
      <color theme="1"/>
      <name val="Times New Roman"/>
    </font>
    <font>
      <sz val="11"/>
      <color theme="1"/>
      <name val="Times New Roman"/>
    </font>
    <font>
      <b/>
      <sz val="18"/>
      <color theme="1"/>
      <name val="Times New Roman"/>
    </font>
    <font>
      <b/>
      <sz val="14"/>
      <color theme="1"/>
      <name val="Times New Roman"/>
    </font>
    <font>
      <sz val="11"/>
      <name val="Calibri"/>
    </font>
    <font>
      <sz val="16"/>
      <color theme="1"/>
      <name val="Times New Roman"/>
    </font>
    <font>
      <b/>
      <sz val="12"/>
      <color theme="1"/>
      <name val="Times New Roman"/>
    </font>
    <font>
      <b/>
      <sz val="12"/>
      <color rgb="FFFF0000"/>
      <name val="Times New Roman"/>
    </font>
    <font>
      <b/>
      <i/>
      <sz val="12"/>
      <color theme="1"/>
      <name val="Times New Roman"/>
    </font>
    <font>
      <b/>
      <sz val="12"/>
      <color rgb="FF000000"/>
      <name val="Times New Roman"/>
    </font>
    <font>
      <b/>
      <sz val="11"/>
      <color theme="1"/>
      <name val="Times New Roman"/>
    </font>
    <font>
      <sz val="12"/>
      <color theme="1"/>
      <name val="Arial"/>
    </font>
    <font>
      <i/>
      <sz val="12"/>
      <color theme="1"/>
      <name val="Times New Roman"/>
    </font>
    <font>
      <sz val="11"/>
      <color theme="1"/>
      <name val="Calibri"/>
    </font>
    <font>
      <b/>
      <sz val="12"/>
      <color theme="1"/>
      <name val="Arimo"/>
    </font>
    <font>
      <b/>
      <sz val="10"/>
      <color theme="1"/>
      <name val="Times New Roman"/>
    </font>
    <font>
      <sz val="10"/>
      <color theme="1"/>
      <name val="Times New Roman"/>
    </font>
    <font>
      <b/>
      <sz val="11"/>
      <color theme="1"/>
      <name val="Calibri"/>
    </font>
    <font>
      <sz val="14"/>
      <color theme="1"/>
      <name val="Arial"/>
    </font>
    <font>
      <b/>
      <sz val="14"/>
      <color rgb="FFFF0000"/>
      <name val="Times New Roman"/>
    </font>
    <font>
      <b/>
      <i/>
      <sz val="14"/>
      <color theme="1"/>
      <name val="Times New Roman"/>
    </font>
    <font>
      <sz val="11"/>
      <color rgb="FF000000"/>
      <name val="Calibri"/>
    </font>
    <font>
      <b/>
      <sz val="2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7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9" fillId="0" borderId="0" xfId="0" applyFo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16" fillId="0" borderId="0" xfId="0" applyFont="1"/>
    <xf numFmtId="0" fontId="14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49" fontId="17" fillId="0" borderId="15" xfId="0" applyNumberFormat="1" applyFont="1" applyBorder="1" applyAlignment="1">
      <alignment vertical="center" wrapText="1"/>
    </xf>
    <xf numFmtId="0" fontId="17" fillId="0" borderId="15" xfId="0" applyFont="1" applyBorder="1" applyAlignment="1">
      <alignment horizontal="center" vertical="center" wrapText="1"/>
    </xf>
    <xf numFmtId="49" fontId="17" fillId="0" borderId="15" xfId="0" applyNumberFormat="1" applyFont="1" applyBorder="1" applyAlignment="1">
      <alignment horizontal="center" vertical="center" wrapText="1"/>
    </xf>
    <xf numFmtId="164" fontId="17" fillId="0" borderId="15" xfId="0" applyNumberFormat="1" applyFont="1" applyBorder="1" applyAlignment="1">
      <alignment horizontal="center" vertical="center" wrapText="1"/>
    </xf>
    <xf numFmtId="167" fontId="17" fillId="0" borderId="15" xfId="0" applyNumberFormat="1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vertical="center" wrapText="1"/>
    </xf>
    <xf numFmtId="167" fontId="3" fillId="0" borderId="15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49" fontId="17" fillId="0" borderId="15" xfId="0" applyNumberFormat="1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 wrapText="1"/>
    </xf>
    <xf numFmtId="164" fontId="17" fillId="0" borderId="15" xfId="0" applyNumberFormat="1" applyFont="1" applyBorder="1" applyAlignment="1">
      <alignment horizontal="center" vertical="center"/>
    </xf>
    <xf numFmtId="168" fontId="17" fillId="0" borderId="15" xfId="0" applyNumberFormat="1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vertical="center"/>
    </xf>
    <xf numFmtId="166" fontId="19" fillId="0" borderId="16" xfId="0" applyNumberFormat="1" applyFont="1" applyBorder="1" applyAlignment="1">
      <alignment horizontal="center" vertical="center"/>
    </xf>
    <xf numFmtId="168" fontId="17" fillId="0" borderId="43" xfId="0" applyNumberFormat="1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66" fontId="19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167" fontId="21" fillId="0" borderId="15" xfId="0" applyNumberFormat="1" applyFont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1" fontId="21" fillId="0" borderId="15" xfId="0" applyNumberFormat="1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166" fontId="17" fillId="0" borderId="15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68" fontId="3" fillId="0" borderId="15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 wrapText="1"/>
    </xf>
    <xf numFmtId="0" fontId="17" fillId="0" borderId="15" xfId="0" applyFont="1" applyBorder="1" applyAlignment="1">
      <alignment horizontal="center" vertical="center"/>
    </xf>
    <xf numFmtId="169" fontId="17" fillId="0" borderId="15" xfId="0" applyNumberFormat="1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wrapText="1"/>
    </xf>
    <xf numFmtId="164" fontId="3" fillId="0" borderId="15" xfId="0" applyNumberFormat="1" applyFont="1" applyBorder="1" applyAlignment="1">
      <alignment horizontal="left" vertical="top"/>
    </xf>
    <xf numFmtId="166" fontId="3" fillId="0" borderId="15" xfId="0" applyNumberFormat="1" applyFont="1" applyBorder="1" applyAlignment="1">
      <alignment horizontal="center" vertical="center"/>
    </xf>
    <xf numFmtId="164" fontId="22" fillId="0" borderId="15" xfId="0" applyNumberFormat="1" applyFont="1" applyBorder="1" applyAlignment="1">
      <alignment vertical="center"/>
    </xf>
    <xf numFmtId="167" fontId="17" fillId="0" borderId="15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166" fontId="23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166" fontId="17" fillId="0" borderId="15" xfId="0" applyNumberFormat="1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top" wrapText="1"/>
    </xf>
    <xf numFmtId="166" fontId="17" fillId="0" borderId="15" xfId="0" applyNumberFormat="1" applyFont="1" applyBorder="1" applyAlignment="1">
      <alignment horizontal="center" vertical="center" wrapText="1"/>
    </xf>
    <xf numFmtId="0" fontId="24" fillId="0" borderId="0" xfId="0" applyFont="1"/>
    <xf numFmtId="164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164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6" fillId="0" borderId="15" xfId="0" applyNumberFormat="1" applyFont="1" applyBorder="1" applyAlignment="1">
      <alignment horizontal="center" vertical="center" wrapText="1"/>
    </xf>
    <xf numFmtId="165" fontId="17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1" fontId="3" fillId="0" borderId="39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wrapText="1"/>
    </xf>
    <xf numFmtId="0" fontId="24" fillId="2" borderId="58" xfId="0" applyFont="1" applyFill="1" applyBorder="1"/>
    <xf numFmtId="164" fontId="24" fillId="2" borderId="58" xfId="0" applyNumberFormat="1" applyFont="1" applyFill="1" applyBorder="1"/>
    <xf numFmtId="164" fontId="24" fillId="0" borderId="0" xfId="0" applyNumberFormat="1" applyFont="1"/>
    <xf numFmtId="164" fontId="3" fillId="0" borderId="15" xfId="0" applyNumberFormat="1" applyFont="1" applyBorder="1" applyAlignment="1">
      <alignment vertical="center"/>
    </xf>
    <xf numFmtId="164" fontId="3" fillId="0" borderId="39" xfId="0" applyNumberFormat="1" applyFont="1" applyBorder="1" applyAlignment="1">
      <alignment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164" fontId="22" fillId="3" borderId="58" xfId="0" applyNumberFormat="1" applyFont="1" applyFill="1" applyBorder="1" applyAlignment="1">
      <alignment vertical="center"/>
    </xf>
    <xf numFmtId="164" fontId="22" fillId="3" borderId="58" xfId="0" applyNumberFormat="1" applyFont="1" applyFill="1" applyBorder="1" applyAlignment="1">
      <alignment horizontal="center" vertical="center" wrapText="1"/>
    </xf>
    <xf numFmtId="0" fontId="22" fillId="3" borderId="58" xfId="0" applyFont="1" applyFill="1" applyBorder="1" applyAlignment="1">
      <alignment horizontal="center" vertical="center" wrapText="1"/>
    </xf>
    <xf numFmtId="164" fontId="22" fillId="0" borderId="39" xfId="0" applyNumberFormat="1" applyFont="1" applyBorder="1" applyAlignment="1">
      <alignment vertical="center"/>
    </xf>
    <xf numFmtId="49" fontId="3" fillId="0" borderId="53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vertical="center" wrapText="1"/>
    </xf>
    <xf numFmtId="164" fontId="17" fillId="0" borderId="16" xfId="0" applyNumberFormat="1" applyFont="1" applyBorder="1" applyAlignment="1">
      <alignment horizontal="center" vertical="center" wrapText="1"/>
    </xf>
    <xf numFmtId="167" fontId="3" fillId="0" borderId="43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vertical="center"/>
    </xf>
    <xf numFmtId="49" fontId="17" fillId="0" borderId="53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49" fontId="17" fillId="0" borderId="37" xfId="0" applyNumberFormat="1" applyFont="1" applyBorder="1" applyAlignment="1">
      <alignment horizontal="center" vertical="center" wrapText="1"/>
    </xf>
    <xf numFmtId="164" fontId="17" fillId="0" borderId="16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left" vertical="center" wrapText="1"/>
    </xf>
    <xf numFmtId="168" fontId="3" fillId="0" borderId="43" xfId="0" applyNumberFormat="1" applyFont="1" applyBorder="1" applyAlignment="1">
      <alignment horizontal="center" vertical="center"/>
    </xf>
    <xf numFmtId="49" fontId="3" fillId="0" borderId="71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left" vertical="center" wrapText="1"/>
    </xf>
    <xf numFmtId="168" fontId="3" fillId="0" borderId="72" xfId="0" applyNumberFormat="1" applyFont="1" applyBorder="1" applyAlignment="1">
      <alignment horizontal="center" vertical="center"/>
    </xf>
    <xf numFmtId="49" fontId="17" fillId="0" borderId="73" xfId="0" applyNumberFormat="1" applyFont="1" applyBorder="1" applyAlignment="1">
      <alignment horizontal="center" vertical="center"/>
    </xf>
    <xf numFmtId="49" fontId="17" fillId="0" borderId="43" xfId="0" applyNumberFormat="1" applyFont="1" applyBorder="1" applyAlignment="1">
      <alignment vertical="center" wrapText="1"/>
    </xf>
    <xf numFmtId="164" fontId="17" fillId="0" borderId="11" xfId="0" applyNumberFormat="1" applyFont="1" applyBorder="1" applyAlignment="1">
      <alignment horizontal="center" vertical="center"/>
    </xf>
    <xf numFmtId="168" fontId="17" fillId="0" borderId="72" xfId="0" applyNumberFormat="1" applyFont="1" applyBorder="1" applyAlignment="1">
      <alignment horizontal="center" vertical="center"/>
    </xf>
    <xf numFmtId="49" fontId="17" fillId="0" borderId="38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vertical="center" wrapText="1"/>
    </xf>
    <xf numFmtId="1" fontId="3" fillId="0" borderId="1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vertical="center" wrapText="1"/>
    </xf>
    <xf numFmtId="49" fontId="3" fillId="0" borderId="38" xfId="0" applyNumberFormat="1" applyFont="1" applyBorder="1" applyAlignment="1">
      <alignment horizontal="left" vertical="center" wrapText="1"/>
    </xf>
    <xf numFmtId="49" fontId="3" fillId="0" borderId="7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vertical="center" wrapText="1"/>
    </xf>
    <xf numFmtId="1" fontId="3" fillId="0" borderId="7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75" xfId="0" applyNumberFormat="1" applyFont="1" applyBorder="1" applyAlignment="1">
      <alignment horizontal="center" vertical="center"/>
    </xf>
    <xf numFmtId="168" fontId="3" fillId="0" borderId="76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0" fontId="17" fillId="0" borderId="77" xfId="0" applyFont="1" applyBorder="1" applyAlignment="1">
      <alignment horizontal="left" vertical="center" wrapText="1"/>
    </xf>
    <xf numFmtId="0" fontId="17" fillId="0" borderId="77" xfId="0" applyFont="1" applyBorder="1" applyAlignment="1">
      <alignment horizontal="center" vertical="center" wrapText="1"/>
    </xf>
    <xf numFmtId="1" fontId="17" fillId="0" borderId="53" xfId="0" applyNumberFormat="1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3" borderId="69" xfId="0" applyFont="1" applyFill="1" applyBorder="1" applyAlignment="1">
      <alignment horizontal="center" vertical="center"/>
    </xf>
    <xf numFmtId="0" fontId="9" fillId="3" borderId="70" xfId="0" applyFont="1" applyFill="1" applyBorder="1" applyAlignment="1">
      <alignment horizontal="center" vertical="center"/>
    </xf>
    <xf numFmtId="164" fontId="9" fillId="0" borderId="15" xfId="0" applyNumberFormat="1" applyFont="1" applyBorder="1" applyAlignment="1">
      <alignment vertical="center"/>
    </xf>
    <xf numFmtId="164" fontId="9" fillId="0" borderId="39" xfId="0" applyNumberFormat="1" applyFont="1" applyBorder="1" applyAlignment="1">
      <alignment vertical="center"/>
    </xf>
    <xf numFmtId="164" fontId="9" fillId="0" borderId="37" xfId="0" applyNumberFormat="1" applyFont="1" applyBorder="1" applyAlignment="1">
      <alignment vertical="center"/>
    </xf>
    <xf numFmtId="164" fontId="9" fillId="0" borderId="0" xfId="0" applyNumberFormat="1" applyFont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164" fontId="29" fillId="3" borderId="58" xfId="0" applyNumberFormat="1" applyFont="1" applyFill="1" applyBorder="1" applyAlignment="1">
      <alignment vertical="center"/>
    </xf>
    <xf numFmtId="164" fontId="29" fillId="3" borderId="58" xfId="0" applyNumberFormat="1" applyFont="1" applyFill="1" applyBorder="1" applyAlignment="1">
      <alignment horizontal="center" vertical="center" wrapText="1"/>
    </xf>
    <xf numFmtId="0" fontId="29" fillId="3" borderId="58" xfId="0" applyFont="1" applyFill="1" applyBorder="1" applyAlignment="1">
      <alignment horizontal="center" vertical="center" wrapText="1"/>
    </xf>
    <xf numFmtId="164" fontId="29" fillId="0" borderId="0" xfId="0" applyNumberFormat="1" applyFont="1" applyAlignment="1">
      <alignment vertical="center"/>
    </xf>
    <xf numFmtId="164" fontId="29" fillId="0" borderId="15" xfId="0" applyNumberFormat="1" applyFont="1" applyBorder="1" applyAlignment="1">
      <alignment vertical="center"/>
    </xf>
    <xf numFmtId="164" fontId="29" fillId="0" borderId="39" xfId="0" applyNumberFormat="1" applyFont="1" applyBorder="1" applyAlignment="1">
      <alignment vertical="center"/>
    </xf>
    <xf numFmtId="164" fontId="29" fillId="0" borderId="37" xfId="0" applyNumberFormat="1" applyFont="1" applyBorder="1" applyAlignment="1">
      <alignment vertical="center"/>
    </xf>
    <xf numFmtId="49" fontId="9" fillId="0" borderId="53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164" fontId="14" fillId="0" borderId="16" xfId="0" applyNumberFormat="1" applyFont="1" applyBorder="1" applyAlignment="1">
      <alignment horizontal="center" vertical="center" wrapText="1"/>
    </xf>
    <xf numFmtId="167" fontId="9" fillId="0" borderId="43" xfId="0" applyNumberFormat="1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49" fontId="14" fillId="0" borderId="53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left" vertical="center" wrapText="1"/>
    </xf>
    <xf numFmtId="0" fontId="30" fillId="0" borderId="11" xfId="0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37" xfId="0" applyNumberFormat="1" applyFont="1" applyBorder="1" applyAlignment="1">
      <alignment horizontal="center" vertical="center" wrapText="1"/>
    </xf>
    <xf numFmtId="164" fontId="14" fillId="0" borderId="16" xfId="0" applyNumberFormat="1" applyFont="1" applyBorder="1" applyAlignment="1">
      <alignment horizontal="center" vertical="center"/>
    </xf>
    <xf numFmtId="168" fontId="14" fillId="0" borderId="43" xfId="0" applyNumberFormat="1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left" vertical="center" wrapText="1"/>
    </xf>
    <xf numFmtId="166" fontId="31" fillId="0" borderId="16" xfId="0" applyNumberFormat="1" applyFont="1" applyBorder="1" applyAlignment="1">
      <alignment horizontal="center" vertical="center"/>
    </xf>
    <xf numFmtId="168" fontId="9" fillId="0" borderId="43" xfId="0" applyNumberFormat="1" applyFont="1" applyBorder="1" applyAlignment="1">
      <alignment horizontal="center" vertical="center"/>
    </xf>
    <xf numFmtId="49" fontId="14" fillId="0" borderId="73" xfId="0" applyNumberFormat="1" applyFont="1" applyBorder="1" applyAlignment="1">
      <alignment horizontal="center" vertical="center"/>
    </xf>
    <xf numFmtId="49" fontId="14" fillId="0" borderId="43" xfId="0" applyNumberFormat="1" applyFont="1" applyBorder="1" applyAlignment="1">
      <alignment vertical="center" wrapText="1"/>
    </xf>
    <xf numFmtId="164" fontId="14" fillId="0" borderId="11" xfId="0" applyNumberFormat="1" applyFont="1" applyBorder="1" applyAlignment="1">
      <alignment horizontal="center" vertical="center"/>
    </xf>
    <xf numFmtId="168" fontId="14" fillId="0" borderId="72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38" xfId="0" applyNumberFormat="1" applyFont="1" applyBorder="1" applyAlignment="1">
      <alignment vertical="center" wrapText="1"/>
    </xf>
    <xf numFmtId="1" fontId="9" fillId="0" borderId="11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168" fontId="9" fillId="0" borderId="72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left" vertical="center" wrapText="1"/>
    </xf>
    <xf numFmtId="49" fontId="9" fillId="0" borderId="37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vertical="center" wrapText="1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0" fontId="14" fillId="0" borderId="77" xfId="0" applyFont="1" applyBorder="1" applyAlignment="1">
      <alignment horizontal="left" vertical="center" wrapText="1"/>
    </xf>
    <xf numFmtId="0" fontId="14" fillId="0" borderId="7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164" fontId="29" fillId="3" borderId="15" xfId="0" applyNumberFormat="1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32" fillId="0" borderId="0" xfId="0" applyFont="1"/>
    <xf numFmtId="0" fontId="27" fillId="0" borderId="0" xfId="0" applyFont="1" applyAlignment="1">
      <alignment horizontal="left" wrapText="1"/>
    </xf>
    <xf numFmtId="0" fontId="27" fillId="0" borderId="0" xfId="0" applyFont="1"/>
    <xf numFmtId="165" fontId="26" fillId="0" borderId="0" xfId="0" applyNumberFormat="1" applyFont="1" applyAlignment="1">
      <alignment horizontal="center" vertical="center" textRotation="90" wrapText="1"/>
    </xf>
    <xf numFmtId="0" fontId="27" fillId="0" borderId="15" xfId="0" applyFont="1" applyBorder="1" applyAlignment="1">
      <alignment horizontal="left" wrapText="1"/>
    </xf>
    <xf numFmtId="169" fontId="27" fillId="0" borderId="15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67" fontId="27" fillId="0" borderId="15" xfId="0" applyNumberFormat="1" applyFont="1" applyBorder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67" fontId="27" fillId="0" borderId="0" xfId="0" applyNumberFormat="1" applyFont="1" applyAlignment="1">
      <alignment horizontal="center" vertical="center"/>
    </xf>
    <xf numFmtId="0" fontId="27" fillId="0" borderId="15" xfId="0" applyFont="1" applyBorder="1" applyAlignment="1">
      <alignment horizontal="left" vertical="center" wrapText="1"/>
    </xf>
    <xf numFmtId="170" fontId="26" fillId="0" borderId="15" xfId="0" applyNumberFormat="1" applyFont="1" applyBorder="1" applyAlignment="1">
      <alignment horizontal="center" vertical="center"/>
    </xf>
    <xf numFmtId="165" fontId="26" fillId="0" borderId="15" xfId="0" applyNumberFormat="1" applyFont="1" applyBorder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170" fontId="26" fillId="0" borderId="0" xfId="0" applyNumberFormat="1" applyFont="1" applyAlignment="1">
      <alignment horizontal="center" vertical="center"/>
    </xf>
    <xf numFmtId="0" fontId="27" fillId="0" borderId="78" xfId="0" applyFont="1" applyBorder="1" applyAlignment="1">
      <alignment horizontal="left" wrapText="1"/>
    </xf>
    <xf numFmtId="0" fontId="27" fillId="0" borderId="15" xfId="0" applyFont="1" applyBorder="1"/>
    <xf numFmtId="167" fontId="27" fillId="0" borderId="39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wrapText="1"/>
    </xf>
    <xf numFmtId="165" fontId="27" fillId="0" borderId="15" xfId="0" applyNumberFormat="1" applyFont="1" applyBorder="1" applyAlignment="1">
      <alignment horizontal="center" vertical="center"/>
    </xf>
    <xf numFmtId="169" fontId="26" fillId="0" borderId="0" xfId="0" applyNumberFormat="1" applyFont="1" applyAlignment="1">
      <alignment horizontal="center" vertical="center"/>
    </xf>
    <xf numFmtId="171" fontId="26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165" fontId="27" fillId="0" borderId="0" xfId="0" applyNumberFormat="1" applyFont="1"/>
    <xf numFmtId="167" fontId="27" fillId="0" borderId="0" xfId="0" applyNumberFormat="1" applyFont="1"/>
    <xf numFmtId="0" fontId="26" fillId="0" borderId="0" xfId="0" applyFont="1" applyAlignment="1">
      <alignment horizontal="center" vertical="center"/>
    </xf>
    <xf numFmtId="2" fontId="27" fillId="0" borderId="0" xfId="0" applyNumberFormat="1" applyFont="1"/>
    <xf numFmtId="49" fontId="17" fillId="0" borderId="37" xfId="0" applyNumberFormat="1" applyFont="1" applyBorder="1" applyAlignment="1">
      <alignment vertical="center" wrapText="1"/>
    </xf>
    <xf numFmtId="49" fontId="16" fillId="0" borderId="37" xfId="0" applyNumberFormat="1" applyFont="1" applyBorder="1" applyAlignment="1">
      <alignment horizontal="left" vertical="center" wrapText="1"/>
    </xf>
    <xf numFmtId="0" fontId="15" fillId="0" borderId="38" xfId="0" applyFont="1" applyBorder="1"/>
    <xf numFmtId="0" fontId="15" fillId="0" borderId="39" xfId="0" applyFont="1" applyBorder="1"/>
    <xf numFmtId="0" fontId="16" fillId="0" borderId="37" xfId="0" applyFont="1" applyBorder="1" applyAlignment="1">
      <alignment horizontal="center" vertical="center" wrapText="1"/>
    </xf>
    <xf numFmtId="1" fontId="16" fillId="0" borderId="37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31" xfId="0" applyFont="1" applyBorder="1"/>
    <xf numFmtId="0" fontId="15" fillId="0" borderId="30" xfId="0" applyFont="1" applyBorder="1"/>
    <xf numFmtId="0" fontId="15" fillId="0" borderId="32" xfId="0" applyFont="1" applyBorder="1"/>
    <xf numFmtId="0" fontId="0" fillId="0" borderId="0" xfId="0"/>
    <xf numFmtId="0" fontId="15" fillId="0" borderId="33" xfId="0" applyFont="1" applyBorder="1"/>
    <xf numFmtId="0" fontId="15" fillId="0" borderId="34" xfId="0" applyFont="1" applyBorder="1"/>
    <xf numFmtId="0" fontId="15" fillId="0" borderId="35" xfId="0" applyFont="1" applyBorder="1"/>
    <xf numFmtId="0" fontId="15" fillId="0" borderId="36" xfId="0" applyFont="1" applyBorder="1"/>
    <xf numFmtId="0" fontId="9" fillId="0" borderId="9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wrapText="1"/>
    </xf>
    <xf numFmtId="0" fontId="3" fillId="0" borderId="37" xfId="0" applyFont="1" applyBorder="1" applyAlignment="1">
      <alignment horizontal="center"/>
    </xf>
    <xf numFmtId="49" fontId="16" fillId="0" borderId="9" xfId="0" applyNumberFormat="1" applyFont="1" applyBorder="1" applyAlignment="1">
      <alignment horizontal="left" vertical="center" wrapText="1"/>
    </xf>
    <xf numFmtId="0" fontId="10" fillId="0" borderId="3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15" fillId="0" borderId="28" xfId="0" applyFont="1" applyBorder="1"/>
    <xf numFmtId="0" fontId="15" fillId="0" borderId="29" xfId="0" applyFont="1" applyBorder="1"/>
    <xf numFmtId="0" fontId="14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4" xfId="0" applyFont="1" applyBorder="1"/>
    <xf numFmtId="0" fontId="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15" fillId="0" borderId="5" xfId="0" applyFont="1" applyBorder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166" fontId="17" fillId="0" borderId="37" xfId="0" applyNumberFormat="1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64" fontId="14" fillId="0" borderId="40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textRotation="90"/>
    </xf>
    <xf numFmtId="0" fontId="15" fillId="0" borderId="42" xfId="0" applyFont="1" applyBorder="1"/>
    <xf numFmtId="0" fontId="15" fillId="0" borderId="47" xfId="0" applyFont="1" applyBorder="1"/>
    <xf numFmtId="164" fontId="3" fillId="0" borderId="4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0" fontId="15" fillId="0" borderId="43" xfId="0" applyFont="1" applyBorder="1"/>
    <xf numFmtId="0" fontId="3" fillId="0" borderId="37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 textRotation="90" wrapText="1"/>
    </xf>
    <xf numFmtId="0" fontId="15" fillId="0" borderId="46" xfId="0" applyFont="1" applyBorder="1"/>
    <xf numFmtId="0" fontId="15" fillId="0" borderId="26" xfId="0" applyFont="1" applyBorder="1"/>
    <xf numFmtId="0" fontId="17" fillId="0" borderId="35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37" xfId="0" applyFont="1" applyBorder="1" applyAlignment="1">
      <alignment horizontal="right" vertical="center"/>
    </xf>
    <xf numFmtId="164" fontId="17" fillId="0" borderId="37" xfId="0" applyNumberFormat="1" applyFont="1" applyBorder="1" applyAlignment="1">
      <alignment horizontal="right" vertical="center"/>
    </xf>
    <xf numFmtId="167" fontId="17" fillId="0" borderId="37" xfId="0" applyNumberFormat="1" applyFont="1" applyBorder="1" applyAlignment="1">
      <alignment horizontal="center" vertical="center"/>
    </xf>
    <xf numFmtId="164" fontId="25" fillId="0" borderId="0" xfId="0" applyNumberFormat="1" applyFont="1" applyAlignment="1">
      <alignment horizontal="left"/>
    </xf>
    <xf numFmtId="167" fontId="21" fillId="0" borderId="37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textRotation="90" wrapText="1"/>
    </xf>
    <xf numFmtId="0" fontId="15" fillId="0" borderId="44" xfId="0" applyFont="1" applyBorder="1"/>
    <xf numFmtId="164" fontId="3" fillId="0" borderId="7" xfId="0" applyNumberFormat="1" applyFont="1" applyBorder="1" applyAlignment="1">
      <alignment horizontal="center" vertical="center" textRotation="90" wrapText="1"/>
    </xf>
    <xf numFmtId="0" fontId="15" fillId="0" borderId="45" xfId="0" applyFont="1" applyBorder="1"/>
    <xf numFmtId="0" fontId="15" fillId="0" borderId="25" xfId="0" applyFont="1" applyBorder="1"/>
    <xf numFmtId="49" fontId="17" fillId="0" borderId="37" xfId="0" applyNumberFormat="1" applyFont="1" applyBorder="1" applyAlignment="1">
      <alignment horizontal="center" vertical="center"/>
    </xf>
    <xf numFmtId="164" fontId="3" fillId="0" borderId="41" xfId="0" applyNumberFormat="1" applyFont="1" applyBorder="1" applyAlignment="1">
      <alignment horizontal="center" vertical="center" textRotation="90" wrapText="1"/>
    </xf>
    <xf numFmtId="164" fontId="3" fillId="0" borderId="37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textRotation="90" wrapText="1"/>
    </xf>
    <xf numFmtId="0" fontId="15" fillId="0" borderId="48" xfId="0" applyFont="1" applyBorder="1"/>
    <xf numFmtId="165" fontId="17" fillId="0" borderId="37" xfId="0" applyNumberFormat="1" applyFont="1" applyBorder="1" applyAlignment="1">
      <alignment horizontal="center" vertical="center" wrapText="1"/>
    </xf>
    <xf numFmtId="165" fontId="17" fillId="0" borderId="37" xfId="0" applyNumberFormat="1" applyFont="1" applyBorder="1" applyAlignment="1">
      <alignment horizontal="center" vertical="center"/>
    </xf>
    <xf numFmtId="49" fontId="28" fillId="2" borderId="55" xfId="0" applyNumberFormat="1" applyFont="1" applyFill="1" applyBorder="1" applyAlignment="1">
      <alignment horizontal="center"/>
    </xf>
    <xf numFmtId="0" fontId="15" fillId="0" borderId="56" xfId="0" applyFont="1" applyBorder="1"/>
    <xf numFmtId="0" fontId="15" fillId="0" borderId="57" xfId="0" applyFont="1" applyBorder="1"/>
    <xf numFmtId="49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 wrapText="1"/>
    </xf>
    <xf numFmtId="0" fontId="3" fillId="0" borderId="59" xfId="0" applyFont="1" applyBorder="1" applyAlignment="1">
      <alignment horizontal="center" vertical="center"/>
    </xf>
    <xf numFmtId="0" fontId="15" fillId="0" borderId="60" xfId="0" applyFont="1" applyBorder="1"/>
    <xf numFmtId="0" fontId="15" fillId="0" borderId="61" xfId="0" applyFont="1" applyBorder="1"/>
    <xf numFmtId="0" fontId="3" fillId="0" borderId="59" xfId="0" applyFont="1" applyBorder="1" applyAlignment="1">
      <alignment horizontal="center" vertical="center" wrapText="1"/>
    </xf>
    <xf numFmtId="0" fontId="15" fillId="0" borderId="62" xfId="0" applyFont="1" applyBorder="1"/>
    <xf numFmtId="0" fontId="15" fillId="0" borderId="63" xfId="0" applyFont="1" applyBorder="1"/>
    <xf numFmtId="0" fontId="15" fillId="0" borderId="64" xfId="0" applyFont="1" applyBorder="1"/>
    <xf numFmtId="164" fontId="3" fillId="0" borderId="7" xfId="0" applyNumberFormat="1" applyFont="1" applyBorder="1" applyAlignment="1">
      <alignment horizontal="center" vertical="center"/>
    </xf>
    <xf numFmtId="0" fontId="15" fillId="0" borderId="78" xfId="0" applyFont="1" applyBorder="1"/>
    <xf numFmtId="0" fontId="15" fillId="0" borderId="40" xfId="0" applyFont="1" applyBorder="1"/>
    <xf numFmtId="0" fontId="15" fillId="0" borderId="76" xfId="0" applyFont="1" applyBorder="1"/>
    <xf numFmtId="165" fontId="27" fillId="0" borderId="7" xfId="0" applyNumberFormat="1" applyFont="1" applyBorder="1" applyAlignment="1">
      <alignment horizontal="left" vertical="center" wrapText="1"/>
    </xf>
    <xf numFmtId="165" fontId="26" fillId="0" borderId="7" xfId="0" applyNumberFormat="1" applyFont="1" applyBorder="1" applyAlignment="1">
      <alignment horizontal="center" vertical="center" textRotation="90" wrapText="1"/>
    </xf>
    <xf numFmtId="165" fontId="26" fillId="0" borderId="37" xfId="0" applyNumberFormat="1" applyFont="1" applyBorder="1" applyAlignment="1">
      <alignment horizontal="center" vertical="center" wrapText="1"/>
    </xf>
    <xf numFmtId="165" fontId="26" fillId="0" borderId="3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000"/>
  <sheetViews>
    <sheetView workbookViewId="0">
      <selection activeCell="P9" sqref="P9:AL9"/>
    </sheetView>
  </sheetViews>
  <sheetFormatPr defaultColWidth="14.44140625" defaultRowHeight="15" customHeight="1"/>
  <cols>
    <col min="1" max="1" width="6.5546875" customWidth="1"/>
    <col min="2" max="2" width="5.109375" customWidth="1"/>
    <col min="3" max="3" width="4.44140625" customWidth="1"/>
    <col min="4" max="4" width="6.44140625" customWidth="1"/>
    <col min="5" max="5" width="4.33203125" customWidth="1"/>
    <col min="6" max="6" width="4.44140625" customWidth="1"/>
    <col min="7" max="7" width="3.6640625" customWidth="1"/>
    <col min="8" max="8" width="3.88671875" customWidth="1"/>
    <col min="9" max="9" width="4" customWidth="1"/>
    <col min="10" max="10" width="4.109375" customWidth="1"/>
    <col min="11" max="11" width="4.6640625" customWidth="1"/>
    <col min="12" max="12" width="4.88671875" customWidth="1"/>
    <col min="13" max="13" width="4" customWidth="1"/>
    <col min="14" max="14" width="5" customWidth="1"/>
    <col min="15" max="15" width="5.109375" customWidth="1"/>
    <col min="16" max="16" width="5.6640625" customWidth="1"/>
    <col min="17" max="17" width="4" customWidth="1"/>
    <col min="18" max="18" width="6.6640625" customWidth="1"/>
    <col min="19" max="19" width="3.88671875" customWidth="1"/>
    <col min="20" max="20" width="4.88671875" customWidth="1"/>
    <col min="21" max="21" width="6.44140625" customWidth="1"/>
    <col min="22" max="22" width="6" customWidth="1"/>
    <col min="23" max="23" width="6.6640625" customWidth="1"/>
    <col min="24" max="24" width="6.109375" customWidth="1"/>
    <col min="25" max="25" width="7" customWidth="1"/>
    <col min="26" max="26" width="6.88671875" customWidth="1"/>
    <col min="27" max="27" width="6.6640625" customWidth="1"/>
    <col min="28" max="28" width="6" customWidth="1"/>
    <col min="29" max="29" width="7.5546875" customWidth="1"/>
    <col min="30" max="30" width="7.109375" customWidth="1"/>
    <col min="31" max="31" width="5.6640625" customWidth="1"/>
    <col min="32" max="32" width="7.44140625" customWidth="1"/>
    <col min="33" max="33" width="7" customWidth="1"/>
    <col min="34" max="34" width="7.44140625" customWidth="1"/>
    <col min="35" max="35" width="7.88671875" customWidth="1"/>
    <col min="36" max="36" width="8.109375" customWidth="1"/>
    <col min="37" max="37" width="7.88671875" customWidth="1"/>
    <col min="38" max="38" width="6.6640625" customWidth="1"/>
    <col min="39" max="39" width="6" customWidth="1"/>
    <col min="40" max="40" width="8.109375" customWidth="1"/>
    <col min="41" max="41" width="7.44140625" customWidth="1"/>
    <col min="42" max="42" width="5.109375" customWidth="1"/>
    <col min="43" max="43" width="4.5546875" customWidth="1"/>
    <col min="44" max="44" width="4.6640625" customWidth="1"/>
    <col min="45" max="45" width="3.88671875" customWidth="1"/>
    <col min="46" max="46" width="4.5546875" customWidth="1"/>
    <col min="47" max="47" width="5.44140625" customWidth="1"/>
    <col min="48" max="48" width="4.44140625" customWidth="1"/>
    <col min="49" max="49" width="6.6640625" customWidth="1"/>
    <col min="50" max="50" width="4.6640625" customWidth="1"/>
    <col min="51" max="51" width="5.44140625" customWidth="1"/>
    <col min="52" max="52" width="5.5546875" customWidth="1"/>
    <col min="53" max="53" width="4" customWidth="1"/>
  </cols>
  <sheetData>
    <row r="1" spans="1:53" ht="24" customHeight="1">
      <c r="A1" s="337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38" t="s">
        <v>1</v>
      </c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2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26.4" customHeight="1">
      <c r="A2" s="337" t="s">
        <v>2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ht="30" customHeight="1">
      <c r="A3" s="337" t="s">
        <v>3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39" t="s">
        <v>4</v>
      </c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40" t="s">
        <v>5</v>
      </c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</row>
    <row r="4" spans="1:53" ht="27" customHeight="1">
      <c r="A4" s="336" t="s">
        <v>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11"/>
      <c r="AY4" s="311"/>
      <c r="AZ4" s="311"/>
      <c r="BA4" s="311"/>
    </row>
    <row r="5" spans="1:53" ht="23.4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42" t="s">
        <v>7</v>
      </c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53" ht="24.6" customHeight="1">
      <c r="A6" s="337" t="s">
        <v>8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34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</row>
    <row r="7" spans="1:53" ht="27.75" customHeight="1">
      <c r="A7" s="337" t="s">
        <v>9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27" t="s">
        <v>10</v>
      </c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  <c r="AK7" s="311"/>
      <c r="AL7" s="311"/>
      <c r="AM7" s="7"/>
      <c r="AN7" s="343" t="s">
        <v>11</v>
      </c>
      <c r="AO7" s="311"/>
      <c r="AP7" s="311"/>
      <c r="AQ7" s="311"/>
      <c r="AR7" s="311"/>
      <c r="AS7" s="311"/>
      <c r="AT7" s="311"/>
      <c r="AU7" s="311"/>
      <c r="AV7" s="311"/>
      <c r="AW7" s="311"/>
      <c r="AX7" s="311"/>
      <c r="AY7" s="311"/>
      <c r="AZ7" s="311"/>
      <c r="BA7" s="311"/>
    </row>
    <row r="8" spans="1:53" ht="24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327" t="s">
        <v>360</v>
      </c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7"/>
      <c r="AN8" s="328" t="s">
        <v>12</v>
      </c>
      <c r="AO8" s="311"/>
      <c r="AP8" s="311"/>
      <c r="AQ8" s="311"/>
      <c r="AR8" s="311"/>
      <c r="AS8" s="311"/>
      <c r="AT8" s="311"/>
      <c r="AU8" s="311"/>
      <c r="AV8" s="311"/>
      <c r="AW8" s="311"/>
      <c r="AX8" s="311"/>
      <c r="AY8" s="311"/>
      <c r="AZ8" s="311"/>
      <c r="BA8" s="311"/>
    </row>
    <row r="9" spans="1:53" ht="24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327" t="s">
        <v>361</v>
      </c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7"/>
      <c r="AN9" s="311"/>
      <c r="AO9" s="311"/>
      <c r="AP9" s="311"/>
      <c r="AQ9" s="311"/>
      <c r="AR9" s="311"/>
      <c r="AS9" s="311"/>
      <c r="AT9" s="311"/>
      <c r="AU9" s="311"/>
      <c r="AV9" s="311"/>
      <c r="AW9" s="311"/>
      <c r="AX9" s="311"/>
      <c r="AY9" s="311"/>
      <c r="AZ9" s="311"/>
      <c r="BA9" s="311"/>
    </row>
    <row r="10" spans="1:53" ht="24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327" t="s">
        <v>13</v>
      </c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311"/>
      <c r="AM10" s="311"/>
      <c r="AN10" s="311"/>
      <c r="AO10" s="311"/>
      <c r="AP10" s="311"/>
      <c r="AQ10" s="311"/>
      <c r="AR10" s="311"/>
      <c r="AS10" s="311"/>
      <c r="AT10" s="311"/>
      <c r="AU10" s="311"/>
      <c r="AV10" s="311"/>
      <c r="AW10" s="311"/>
      <c r="AX10" s="311"/>
      <c r="AY10" s="311"/>
      <c r="AZ10" s="311"/>
      <c r="BA10" s="311"/>
    </row>
    <row r="11" spans="1:53" ht="24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327" t="s">
        <v>14</v>
      </c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  <c r="AF11" s="311"/>
      <c r="AG11" s="311"/>
      <c r="AH11" s="311"/>
      <c r="AI11" s="311"/>
      <c r="AJ11" s="311"/>
      <c r="AK11" s="311"/>
      <c r="AL11" s="311"/>
      <c r="AM11" s="311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</row>
    <row r="12" spans="1:53" ht="15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9"/>
      <c r="AM12" s="9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3" ht="15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9"/>
      <c r="AM13" s="9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</row>
    <row r="14" spans="1:53" ht="15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</row>
    <row r="15" spans="1:53" ht="19.2" customHeight="1">
      <c r="A15" s="333" t="s">
        <v>15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1"/>
      <c r="BA15" s="311"/>
    </row>
    <row r="16" spans="1:53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</row>
    <row r="17" spans="1:53" ht="15.75" customHeight="1">
      <c r="A17" s="334" t="s">
        <v>16</v>
      </c>
      <c r="B17" s="332" t="s">
        <v>17</v>
      </c>
      <c r="C17" s="330"/>
      <c r="D17" s="330"/>
      <c r="E17" s="331"/>
      <c r="F17" s="332" t="s">
        <v>18</v>
      </c>
      <c r="G17" s="330"/>
      <c r="H17" s="330"/>
      <c r="I17" s="331"/>
      <c r="J17" s="329" t="s">
        <v>19</v>
      </c>
      <c r="K17" s="330"/>
      <c r="L17" s="330"/>
      <c r="M17" s="330"/>
      <c r="N17" s="329" t="s">
        <v>20</v>
      </c>
      <c r="O17" s="330"/>
      <c r="P17" s="330"/>
      <c r="Q17" s="330"/>
      <c r="R17" s="331"/>
      <c r="S17" s="329" t="s">
        <v>21</v>
      </c>
      <c r="T17" s="330"/>
      <c r="U17" s="330"/>
      <c r="V17" s="330"/>
      <c r="W17" s="331"/>
      <c r="X17" s="329" t="s">
        <v>22</v>
      </c>
      <c r="Y17" s="330"/>
      <c r="Z17" s="330"/>
      <c r="AA17" s="331"/>
      <c r="AB17" s="332" t="s">
        <v>23</v>
      </c>
      <c r="AC17" s="330"/>
      <c r="AD17" s="330"/>
      <c r="AE17" s="331"/>
      <c r="AF17" s="332" t="s">
        <v>24</v>
      </c>
      <c r="AG17" s="330"/>
      <c r="AH17" s="330"/>
      <c r="AI17" s="331"/>
      <c r="AJ17" s="329" t="s">
        <v>25</v>
      </c>
      <c r="AK17" s="330"/>
      <c r="AL17" s="330"/>
      <c r="AM17" s="330"/>
      <c r="AN17" s="331"/>
      <c r="AO17" s="329" t="s">
        <v>26</v>
      </c>
      <c r="AP17" s="330"/>
      <c r="AQ17" s="330"/>
      <c r="AR17" s="330"/>
      <c r="AS17" s="329" t="s">
        <v>27</v>
      </c>
      <c r="AT17" s="330"/>
      <c r="AU17" s="330"/>
      <c r="AV17" s="330"/>
      <c r="AW17" s="331"/>
      <c r="AX17" s="329" t="s">
        <v>28</v>
      </c>
      <c r="AY17" s="330"/>
      <c r="AZ17" s="330"/>
      <c r="BA17" s="331"/>
    </row>
    <row r="18" spans="1:53" ht="15.75" customHeight="1">
      <c r="A18" s="335"/>
      <c r="B18" s="12">
        <v>1</v>
      </c>
      <c r="C18" s="13">
        <v>2</v>
      </c>
      <c r="D18" s="13">
        <v>3</v>
      </c>
      <c r="E18" s="14">
        <v>4</v>
      </c>
      <c r="F18" s="12">
        <v>5</v>
      </c>
      <c r="G18" s="13">
        <v>6</v>
      </c>
      <c r="H18" s="13">
        <v>7</v>
      </c>
      <c r="I18" s="14">
        <v>8</v>
      </c>
      <c r="J18" s="12">
        <v>9</v>
      </c>
      <c r="K18" s="13">
        <v>10</v>
      </c>
      <c r="L18" s="13">
        <v>11</v>
      </c>
      <c r="M18" s="15">
        <v>12</v>
      </c>
      <c r="N18" s="12">
        <v>13</v>
      </c>
      <c r="O18" s="13">
        <v>14</v>
      </c>
      <c r="P18" s="13">
        <v>15</v>
      </c>
      <c r="Q18" s="13">
        <v>16</v>
      </c>
      <c r="R18" s="14">
        <v>17</v>
      </c>
      <c r="S18" s="12">
        <v>18</v>
      </c>
      <c r="T18" s="13">
        <v>19</v>
      </c>
      <c r="U18" s="13">
        <v>20</v>
      </c>
      <c r="V18" s="13">
        <v>21</v>
      </c>
      <c r="W18" s="14">
        <v>22</v>
      </c>
      <c r="X18" s="12">
        <v>23</v>
      </c>
      <c r="Y18" s="13">
        <v>24</v>
      </c>
      <c r="Z18" s="13">
        <v>25</v>
      </c>
      <c r="AA18" s="14">
        <v>26</v>
      </c>
      <c r="AB18" s="12">
        <v>27</v>
      </c>
      <c r="AC18" s="13">
        <v>28</v>
      </c>
      <c r="AD18" s="13">
        <v>29</v>
      </c>
      <c r="AE18" s="14">
        <v>30</v>
      </c>
      <c r="AF18" s="12">
        <v>31</v>
      </c>
      <c r="AG18" s="13">
        <v>32</v>
      </c>
      <c r="AH18" s="13">
        <v>33</v>
      </c>
      <c r="AI18" s="14">
        <v>34</v>
      </c>
      <c r="AJ18" s="12">
        <v>35</v>
      </c>
      <c r="AK18" s="13">
        <v>36</v>
      </c>
      <c r="AL18" s="13">
        <v>37</v>
      </c>
      <c r="AM18" s="13">
        <v>38</v>
      </c>
      <c r="AN18" s="14">
        <v>39</v>
      </c>
      <c r="AO18" s="12">
        <v>40</v>
      </c>
      <c r="AP18" s="13">
        <v>41</v>
      </c>
      <c r="AQ18" s="13">
        <v>42</v>
      </c>
      <c r="AR18" s="15">
        <v>43</v>
      </c>
      <c r="AS18" s="12">
        <v>44</v>
      </c>
      <c r="AT18" s="13">
        <v>45</v>
      </c>
      <c r="AU18" s="13">
        <v>46</v>
      </c>
      <c r="AV18" s="13">
        <v>47</v>
      </c>
      <c r="AW18" s="14">
        <v>48</v>
      </c>
      <c r="AX18" s="12">
        <v>49</v>
      </c>
      <c r="AY18" s="13">
        <v>50</v>
      </c>
      <c r="AZ18" s="13">
        <v>51</v>
      </c>
      <c r="BA18" s="14">
        <v>52</v>
      </c>
    </row>
    <row r="19" spans="1:53" ht="15.75" customHeight="1">
      <c r="A19" s="16">
        <v>1</v>
      </c>
      <c r="B19" s="17" t="s">
        <v>29</v>
      </c>
      <c r="C19" s="18" t="s">
        <v>30</v>
      </c>
      <c r="D19" s="19" t="s">
        <v>30</v>
      </c>
      <c r="E19" s="19" t="s">
        <v>30</v>
      </c>
      <c r="F19" s="20" t="s">
        <v>30</v>
      </c>
      <c r="G19" s="18" t="s">
        <v>30</v>
      </c>
      <c r="H19" s="19" t="s">
        <v>30</v>
      </c>
      <c r="I19" s="19" t="s">
        <v>30</v>
      </c>
      <c r="J19" s="20" t="s">
        <v>30</v>
      </c>
      <c r="K19" s="18" t="s">
        <v>30</v>
      </c>
      <c r="L19" s="19" t="s">
        <v>30</v>
      </c>
      <c r="M19" s="18" t="s">
        <v>30</v>
      </c>
      <c r="N19" s="19" t="s">
        <v>30</v>
      </c>
      <c r="O19" s="19" t="s">
        <v>30</v>
      </c>
      <c r="P19" s="20" t="s">
        <v>30</v>
      </c>
      <c r="Q19" s="21" t="s">
        <v>31</v>
      </c>
      <c r="R19" s="22" t="s">
        <v>32</v>
      </c>
      <c r="S19" s="23" t="s">
        <v>33</v>
      </c>
      <c r="T19" s="24" t="s">
        <v>33</v>
      </c>
      <c r="U19" s="18" t="s">
        <v>30</v>
      </c>
      <c r="V19" s="19" t="s">
        <v>30</v>
      </c>
      <c r="W19" s="19" t="s">
        <v>30</v>
      </c>
      <c r="X19" s="20" t="s">
        <v>30</v>
      </c>
      <c r="Y19" s="18" t="s">
        <v>30</v>
      </c>
      <c r="Z19" s="19" t="s">
        <v>30</v>
      </c>
      <c r="AA19" s="19" t="s">
        <v>30</v>
      </c>
      <c r="AB19" s="20" t="s">
        <v>30</v>
      </c>
      <c r="AC19" s="18" t="s">
        <v>30</v>
      </c>
      <c r="AD19" s="19" t="s">
        <v>30</v>
      </c>
      <c r="AE19" s="19" t="s">
        <v>30</v>
      </c>
      <c r="AF19" s="20" t="s">
        <v>30</v>
      </c>
      <c r="AG19" s="18" t="s">
        <v>30</v>
      </c>
      <c r="AH19" s="19" t="s">
        <v>30</v>
      </c>
      <c r="AI19" s="19" t="s">
        <v>30</v>
      </c>
      <c r="AJ19" s="20" t="s">
        <v>30</v>
      </c>
      <c r="AK19" s="18" t="s">
        <v>30</v>
      </c>
      <c r="AL19" s="19" t="s">
        <v>30</v>
      </c>
      <c r="AM19" s="18" t="s">
        <v>30</v>
      </c>
      <c r="AN19" s="19" t="s">
        <v>30</v>
      </c>
      <c r="AO19" s="19" t="s">
        <v>30</v>
      </c>
      <c r="AP19" s="25" t="s">
        <v>30</v>
      </c>
      <c r="AQ19" s="21" t="s">
        <v>34</v>
      </c>
      <c r="AR19" s="21" t="s">
        <v>34</v>
      </c>
      <c r="AS19" s="26" t="s">
        <v>33</v>
      </c>
      <c r="AT19" s="24" t="s">
        <v>33</v>
      </c>
      <c r="AU19" s="24" t="s">
        <v>33</v>
      </c>
      <c r="AV19" s="27" t="s">
        <v>33</v>
      </c>
      <c r="AW19" s="23" t="s">
        <v>33</v>
      </c>
      <c r="AX19" s="24" t="s">
        <v>33</v>
      </c>
      <c r="AY19" s="24" t="s">
        <v>33</v>
      </c>
      <c r="AZ19" s="24" t="s">
        <v>33</v>
      </c>
      <c r="BA19" s="28" t="s">
        <v>33</v>
      </c>
    </row>
    <row r="20" spans="1:53" ht="15.75" customHeight="1">
      <c r="A20" s="29">
        <v>2</v>
      </c>
      <c r="B20" s="17" t="s">
        <v>29</v>
      </c>
      <c r="C20" s="18" t="s">
        <v>30</v>
      </c>
      <c r="D20" s="19" t="s">
        <v>30</v>
      </c>
      <c r="E20" s="19" t="s">
        <v>30</v>
      </c>
      <c r="F20" s="20" t="s">
        <v>30</v>
      </c>
      <c r="G20" s="18" t="s">
        <v>30</v>
      </c>
      <c r="H20" s="19" t="s">
        <v>30</v>
      </c>
      <c r="I20" s="19" t="s">
        <v>30</v>
      </c>
      <c r="J20" s="20" t="s">
        <v>30</v>
      </c>
      <c r="K20" s="18" t="s">
        <v>30</v>
      </c>
      <c r="L20" s="19" t="s">
        <v>30</v>
      </c>
      <c r="M20" s="18" t="s">
        <v>30</v>
      </c>
      <c r="N20" s="19" t="s">
        <v>30</v>
      </c>
      <c r="O20" s="19" t="s">
        <v>30</v>
      </c>
      <c r="P20" s="20" t="s">
        <v>30</v>
      </c>
      <c r="Q20" s="21" t="s">
        <v>31</v>
      </c>
      <c r="R20" s="22" t="s">
        <v>32</v>
      </c>
      <c r="S20" s="23" t="s">
        <v>33</v>
      </c>
      <c r="T20" s="24" t="s">
        <v>33</v>
      </c>
      <c r="U20" s="18" t="s">
        <v>30</v>
      </c>
      <c r="V20" s="19" t="s">
        <v>30</v>
      </c>
      <c r="W20" s="19" t="s">
        <v>30</v>
      </c>
      <c r="X20" s="20" t="s">
        <v>30</v>
      </c>
      <c r="Y20" s="18" t="s">
        <v>30</v>
      </c>
      <c r="Z20" s="19" t="s">
        <v>30</v>
      </c>
      <c r="AA20" s="19" t="s">
        <v>30</v>
      </c>
      <c r="AB20" s="20" t="s">
        <v>30</v>
      </c>
      <c r="AC20" s="18" t="s">
        <v>30</v>
      </c>
      <c r="AD20" s="19" t="s">
        <v>30</v>
      </c>
      <c r="AE20" s="19" t="s">
        <v>30</v>
      </c>
      <c r="AF20" s="20" t="s">
        <v>30</v>
      </c>
      <c r="AG20" s="18" t="s">
        <v>30</v>
      </c>
      <c r="AH20" s="19" t="s">
        <v>30</v>
      </c>
      <c r="AI20" s="19" t="s">
        <v>30</v>
      </c>
      <c r="AJ20" s="20" t="s">
        <v>30</v>
      </c>
      <c r="AK20" s="18" t="s">
        <v>30</v>
      </c>
      <c r="AL20" s="19" t="s">
        <v>30</v>
      </c>
      <c r="AM20" s="18" t="s">
        <v>30</v>
      </c>
      <c r="AN20" s="19" t="s">
        <v>30</v>
      </c>
      <c r="AO20" s="19" t="s">
        <v>30</v>
      </c>
      <c r="AP20" s="25" t="s">
        <v>30</v>
      </c>
      <c r="AQ20" s="21" t="s">
        <v>34</v>
      </c>
      <c r="AR20" s="21" t="s">
        <v>34</v>
      </c>
      <c r="AS20" s="26" t="s">
        <v>33</v>
      </c>
      <c r="AT20" s="24" t="s">
        <v>33</v>
      </c>
      <c r="AU20" s="24" t="s">
        <v>33</v>
      </c>
      <c r="AV20" s="27" t="s">
        <v>33</v>
      </c>
      <c r="AW20" s="23" t="s">
        <v>33</v>
      </c>
      <c r="AX20" s="24" t="s">
        <v>33</v>
      </c>
      <c r="AY20" s="24" t="s">
        <v>33</v>
      </c>
      <c r="AZ20" s="24" t="s">
        <v>33</v>
      </c>
      <c r="BA20" s="28" t="s">
        <v>33</v>
      </c>
    </row>
    <row r="21" spans="1:53" ht="15.75" customHeight="1">
      <c r="A21" s="29">
        <v>3</v>
      </c>
      <c r="B21" s="17" t="s">
        <v>29</v>
      </c>
      <c r="C21" s="18" t="s">
        <v>30</v>
      </c>
      <c r="D21" s="19" t="s">
        <v>30</v>
      </c>
      <c r="E21" s="19" t="s">
        <v>30</v>
      </c>
      <c r="F21" s="20" t="s">
        <v>30</v>
      </c>
      <c r="G21" s="18" t="s">
        <v>30</v>
      </c>
      <c r="H21" s="19" t="s">
        <v>30</v>
      </c>
      <c r="I21" s="19" t="s">
        <v>30</v>
      </c>
      <c r="J21" s="20" t="s">
        <v>30</v>
      </c>
      <c r="K21" s="18" t="s">
        <v>30</v>
      </c>
      <c r="L21" s="19" t="s">
        <v>30</v>
      </c>
      <c r="M21" s="18" t="s">
        <v>30</v>
      </c>
      <c r="N21" s="19" t="s">
        <v>30</v>
      </c>
      <c r="O21" s="19" t="s">
        <v>30</v>
      </c>
      <c r="P21" s="20" t="s">
        <v>30</v>
      </c>
      <c r="Q21" s="21" t="s">
        <v>31</v>
      </c>
      <c r="R21" s="22" t="s">
        <v>32</v>
      </c>
      <c r="S21" s="23" t="s">
        <v>33</v>
      </c>
      <c r="T21" s="24" t="s">
        <v>33</v>
      </c>
      <c r="U21" s="18" t="s">
        <v>30</v>
      </c>
      <c r="V21" s="19" t="s">
        <v>30</v>
      </c>
      <c r="W21" s="19" t="s">
        <v>30</v>
      </c>
      <c r="X21" s="20" t="s">
        <v>30</v>
      </c>
      <c r="Y21" s="18" t="s">
        <v>30</v>
      </c>
      <c r="Z21" s="19" t="s">
        <v>30</v>
      </c>
      <c r="AA21" s="19" t="s">
        <v>30</v>
      </c>
      <c r="AB21" s="20" t="s">
        <v>30</v>
      </c>
      <c r="AC21" s="18" t="s">
        <v>30</v>
      </c>
      <c r="AD21" s="19" t="s">
        <v>30</v>
      </c>
      <c r="AE21" s="19" t="s">
        <v>30</v>
      </c>
      <c r="AF21" s="20" t="s">
        <v>30</v>
      </c>
      <c r="AG21" s="18" t="s">
        <v>30</v>
      </c>
      <c r="AH21" s="19" t="s">
        <v>30</v>
      </c>
      <c r="AI21" s="19" t="s">
        <v>30</v>
      </c>
      <c r="AJ21" s="20" t="s">
        <v>30</v>
      </c>
      <c r="AK21" s="18" t="s">
        <v>30</v>
      </c>
      <c r="AL21" s="19" t="s">
        <v>30</v>
      </c>
      <c r="AM21" s="18" t="s">
        <v>30</v>
      </c>
      <c r="AN21" s="19" t="s">
        <v>30</v>
      </c>
      <c r="AO21" s="19" t="s">
        <v>30</v>
      </c>
      <c r="AP21" s="25" t="s">
        <v>30</v>
      </c>
      <c r="AQ21" s="21" t="s">
        <v>34</v>
      </c>
      <c r="AR21" s="21" t="s">
        <v>34</v>
      </c>
      <c r="AS21" s="26" t="s">
        <v>33</v>
      </c>
      <c r="AT21" s="24" t="s">
        <v>33</v>
      </c>
      <c r="AU21" s="24" t="s">
        <v>33</v>
      </c>
      <c r="AV21" s="27" t="s">
        <v>33</v>
      </c>
      <c r="AW21" s="23" t="s">
        <v>33</v>
      </c>
      <c r="AX21" s="24" t="s">
        <v>33</v>
      </c>
      <c r="AY21" s="24" t="s">
        <v>33</v>
      </c>
      <c r="AZ21" s="24" t="s">
        <v>33</v>
      </c>
      <c r="BA21" s="28" t="s">
        <v>33</v>
      </c>
    </row>
    <row r="22" spans="1:53" ht="15.75" customHeight="1">
      <c r="A22" s="30">
        <v>4</v>
      </c>
      <c r="B22" s="17" t="s">
        <v>29</v>
      </c>
      <c r="C22" s="18" t="s">
        <v>30</v>
      </c>
      <c r="D22" s="19" t="s">
        <v>30</v>
      </c>
      <c r="E22" s="19" t="s">
        <v>30</v>
      </c>
      <c r="F22" s="20" t="s">
        <v>30</v>
      </c>
      <c r="G22" s="18" t="s">
        <v>30</v>
      </c>
      <c r="H22" s="19" t="s">
        <v>30</v>
      </c>
      <c r="I22" s="19" t="s">
        <v>30</v>
      </c>
      <c r="J22" s="20" t="s">
        <v>30</v>
      </c>
      <c r="K22" s="18" t="s">
        <v>30</v>
      </c>
      <c r="L22" s="19" t="s">
        <v>30</v>
      </c>
      <c r="M22" s="18" t="s">
        <v>30</v>
      </c>
      <c r="N22" s="19" t="s">
        <v>30</v>
      </c>
      <c r="O22" s="19" t="s">
        <v>30</v>
      </c>
      <c r="P22" s="20" t="s">
        <v>30</v>
      </c>
      <c r="Q22" s="21" t="s">
        <v>31</v>
      </c>
      <c r="R22" s="22" t="s">
        <v>29</v>
      </c>
      <c r="S22" s="23" t="s">
        <v>33</v>
      </c>
      <c r="T22" s="24" t="s">
        <v>33</v>
      </c>
      <c r="U22" s="18" t="s">
        <v>30</v>
      </c>
      <c r="V22" s="19" t="s">
        <v>30</v>
      </c>
      <c r="W22" s="19" t="s">
        <v>30</v>
      </c>
      <c r="X22" s="20" t="s">
        <v>30</v>
      </c>
      <c r="Y22" s="18" t="s">
        <v>30</v>
      </c>
      <c r="Z22" s="19" t="s">
        <v>30</v>
      </c>
      <c r="AA22" s="19" t="s">
        <v>30</v>
      </c>
      <c r="AB22" s="20" t="s">
        <v>30</v>
      </c>
      <c r="AC22" s="18" t="s">
        <v>30</v>
      </c>
      <c r="AD22" s="19" t="s">
        <v>30</v>
      </c>
      <c r="AE22" s="19" t="s">
        <v>30</v>
      </c>
      <c r="AF22" s="20" t="s">
        <v>30</v>
      </c>
      <c r="AG22" s="18" t="s">
        <v>30</v>
      </c>
      <c r="AH22" s="18" t="s">
        <v>30</v>
      </c>
      <c r="AI22" s="18" t="s">
        <v>30</v>
      </c>
      <c r="AJ22" s="18" t="s">
        <v>31</v>
      </c>
      <c r="AK22" s="18" t="s">
        <v>31</v>
      </c>
      <c r="AL22" s="31" t="s">
        <v>35</v>
      </c>
      <c r="AM22" s="32" t="s">
        <v>35</v>
      </c>
      <c r="AN22" s="33" t="s">
        <v>35</v>
      </c>
      <c r="AO22" s="34" t="s">
        <v>35</v>
      </c>
      <c r="AP22" s="35" t="s">
        <v>36</v>
      </c>
      <c r="AQ22" s="35" t="s">
        <v>36</v>
      </c>
      <c r="AR22" s="36"/>
      <c r="AS22" s="321"/>
      <c r="AT22" s="322"/>
      <c r="AU22" s="322"/>
      <c r="AV22" s="322"/>
      <c r="AW22" s="323"/>
      <c r="AX22" s="37"/>
      <c r="AY22" s="38"/>
      <c r="AZ22" s="38"/>
      <c r="BA22" s="39"/>
    </row>
    <row r="23" spans="1:53" ht="15.75" customHeight="1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2"/>
      <c r="AG23" s="42"/>
      <c r="AH23" s="42"/>
      <c r="AI23" s="42"/>
      <c r="AJ23" s="41"/>
      <c r="AK23" s="41"/>
      <c r="AL23" s="41"/>
      <c r="AM23" s="41"/>
      <c r="AN23" s="41"/>
      <c r="AO23" s="41"/>
      <c r="AP23" s="41"/>
      <c r="AQ23" s="41"/>
      <c r="AR23" s="41"/>
      <c r="AS23" s="43"/>
      <c r="AT23" s="44"/>
      <c r="AU23" s="44"/>
      <c r="AV23" s="44"/>
      <c r="AW23" s="44"/>
      <c r="AX23" s="44"/>
      <c r="AY23" s="44"/>
      <c r="AZ23" s="44"/>
      <c r="BA23" s="44"/>
    </row>
    <row r="24" spans="1:53" ht="15.75" customHeight="1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2"/>
      <c r="AG24" s="42"/>
      <c r="AH24" s="42"/>
      <c r="AI24" s="42"/>
      <c r="AJ24" s="41"/>
      <c r="AK24" s="41"/>
      <c r="AL24" s="41"/>
      <c r="AM24" s="41"/>
      <c r="AN24" s="41"/>
      <c r="AO24" s="41"/>
      <c r="AP24" s="41"/>
      <c r="AQ24" s="41"/>
      <c r="AR24" s="41"/>
      <c r="AS24" s="43"/>
      <c r="AT24" s="44"/>
      <c r="AU24" s="44"/>
      <c r="AV24" s="44"/>
      <c r="AW24" s="44"/>
      <c r="AX24" s="44"/>
      <c r="AY24" s="44"/>
      <c r="AZ24" s="44"/>
      <c r="BA24" s="44"/>
    </row>
    <row r="25" spans="1:53" ht="15.75" customHeight="1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2"/>
      <c r="AG25" s="42"/>
      <c r="AH25" s="42"/>
      <c r="AI25" s="42"/>
      <c r="AJ25" s="41"/>
      <c r="AK25" s="41"/>
      <c r="AL25" s="41"/>
      <c r="AM25" s="41"/>
      <c r="AN25" s="41"/>
      <c r="AO25" s="41"/>
      <c r="AP25" s="41"/>
      <c r="AQ25" s="41"/>
      <c r="AR25" s="41"/>
      <c r="AS25" s="43"/>
      <c r="AT25" s="44"/>
      <c r="AU25" s="44"/>
      <c r="AV25" s="44"/>
      <c r="AW25" s="44"/>
      <c r="AX25" s="44"/>
      <c r="AY25" s="44"/>
      <c r="AZ25" s="44"/>
      <c r="BA25" s="44"/>
    </row>
    <row r="26" spans="1:53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 t="s">
        <v>37</v>
      </c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ht="15.75" customHeight="1">
      <c r="A27" s="344" t="s">
        <v>38</v>
      </c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11"/>
      <c r="AM27" s="311"/>
      <c r="AN27" s="311"/>
      <c r="AO27" s="311"/>
      <c r="AP27" s="311"/>
      <c r="AQ27" s="311"/>
      <c r="AR27" s="311"/>
      <c r="AS27" s="311"/>
      <c r="AT27" s="311"/>
      <c r="AU27" s="311"/>
      <c r="AV27" s="45"/>
      <c r="AW27" s="45"/>
      <c r="AX27" s="45"/>
      <c r="AY27" s="45"/>
      <c r="AZ27" s="45"/>
      <c r="BA27" s="3"/>
    </row>
    <row r="28" spans="1:53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45"/>
      <c r="AW28" s="45"/>
      <c r="AX28" s="45"/>
      <c r="AY28" s="45"/>
      <c r="AZ28" s="45"/>
      <c r="BA28" s="3"/>
    </row>
    <row r="29" spans="1:53" ht="15.75" customHeight="1">
      <c r="A29" s="46" t="s">
        <v>39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345" t="s">
        <v>40</v>
      </c>
      <c r="AB29" s="311"/>
      <c r="AC29" s="311"/>
      <c r="AD29" s="311"/>
      <c r="AE29" s="311"/>
      <c r="AF29" s="311"/>
      <c r="AG29" s="311"/>
      <c r="AH29" s="311"/>
      <c r="AI29" s="311"/>
      <c r="AJ29" s="311"/>
      <c r="AK29" s="311"/>
      <c r="AL29" s="311"/>
      <c r="AM29" s="311"/>
      <c r="AN29" s="46"/>
      <c r="AO29" s="345" t="s">
        <v>41</v>
      </c>
      <c r="AP29" s="311"/>
      <c r="AQ29" s="311"/>
      <c r="AR29" s="311"/>
      <c r="AS29" s="311"/>
      <c r="AT29" s="311"/>
      <c r="AU29" s="311"/>
      <c r="AV29" s="311"/>
      <c r="AW29" s="311"/>
      <c r="AX29" s="311"/>
      <c r="AY29" s="311"/>
      <c r="AZ29" s="311"/>
      <c r="BA29" s="311"/>
    </row>
    <row r="30" spans="1:53" ht="15.75" customHeight="1">
      <c r="A30" s="48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spans="1:53" ht="15.75" customHeight="1">
      <c r="A31" s="324" t="s">
        <v>16</v>
      </c>
      <c r="B31" s="309"/>
      <c r="C31" s="324" t="s">
        <v>42</v>
      </c>
      <c r="D31" s="309"/>
      <c r="E31" s="324" t="s">
        <v>43</v>
      </c>
      <c r="F31" s="309"/>
      <c r="G31" s="324" t="s">
        <v>44</v>
      </c>
      <c r="H31" s="308"/>
      <c r="I31" s="309"/>
      <c r="J31" s="324" t="s">
        <v>45</v>
      </c>
      <c r="K31" s="308"/>
      <c r="L31" s="308"/>
      <c r="M31" s="309"/>
      <c r="N31" s="324" t="s">
        <v>46</v>
      </c>
      <c r="O31" s="308"/>
      <c r="P31" s="309"/>
      <c r="Q31" s="324" t="s">
        <v>47</v>
      </c>
      <c r="R31" s="308"/>
      <c r="S31" s="309"/>
      <c r="T31" s="324" t="s">
        <v>48</v>
      </c>
      <c r="U31" s="308"/>
      <c r="V31" s="309"/>
      <c r="W31" s="44"/>
      <c r="X31" s="326" t="s">
        <v>49</v>
      </c>
      <c r="Y31" s="308"/>
      <c r="Z31" s="308"/>
      <c r="AA31" s="308"/>
      <c r="AB31" s="308"/>
      <c r="AC31" s="308"/>
      <c r="AD31" s="309"/>
      <c r="AE31" s="325" t="s">
        <v>50</v>
      </c>
      <c r="AF31" s="308"/>
      <c r="AG31" s="309"/>
      <c r="AH31" s="325" t="s">
        <v>51</v>
      </c>
      <c r="AI31" s="308"/>
      <c r="AJ31" s="309"/>
      <c r="AK31" s="49"/>
      <c r="AL31" s="325" t="s">
        <v>52</v>
      </c>
      <c r="AM31" s="308"/>
      <c r="AN31" s="308"/>
      <c r="AO31" s="309"/>
      <c r="AP31" s="324" t="s">
        <v>53</v>
      </c>
      <c r="AQ31" s="308"/>
      <c r="AR31" s="308"/>
      <c r="AS31" s="308"/>
      <c r="AT31" s="309"/>
      <c r="AU31" s="325" t="s">
        <v>50</v>
      </c>
      <c r="AV31" s="308"/>
      <c r="AW31" s="308"/>
      <c r="AX31" s="309"/>
      <c r="AY31" s="3"/>
      <c r="AZ31" s="3"/>
      <c r="BA31" s="3"/>
    </row>
    <row r="32" spans="1:53" ht="27" customHeight="1">
      <c r="A32" s="310"/>
      <c r="B32" s="312"/>
      <c r="C32" s="310"/>
      <c r="D32" s="312"/>
      <c r="E32" s="310"/>
      <c r="F32" s="312"/>
      <c r="G32" s="310"/>
      <c r="H32" s="311"/>
      <c r="I32" s="312"/>
      <c r="J32" s="310"/>
      <c r="K32" s="311"/>
      <c r="L32" s="311"/>
      <c r="M32" s="312"/>
      <c r="N32" s="310"/>
      <c r="O32" s="311"/>
      <c r="P32" s="312"/>
      <c r="Q32" s="310"/>
      <c r="R32" s="311"/>
      <c r="S32" s="312"/>
      <c r="T32" s="310"/>
      <c r="U32" s="311"/>
      <c r="V32" s="312"/>
      <c r="W32" s="44"/>
      <c r="X32" s="313"/>
      <c r="Y32" s="314"/>
      <c r="Z32" s="314"/>
      <c r="AA32" s="314"/>
      <c r="AB32" s="314"/>
      <c r="AC32" s="314"/>
      <c r="AD32" s="315"/>
      <c r="AE32" s="313"/>
      <c r="AF32" s="314"/>
      <c r="AG32" s="315"/>
      <c r="AH32" s="313"/>
      <c r="AI32" s="314"/>
      <c r="AJ32" s="315"/>
      <c r="AK32" s="49"/>
      <c r="AL32" s="310"/>
      <c r="AM32" s="311"/>
      <c r="AN32" s="311"/>
      <c r="AO32" s="312"/>
      <c r="AP32" s="310"/>
      <c r="AQ32" s="311"/>
      <c r="AR32" s="311"/>
      <c r="AS32" s="311"/>
      <c r="AT32" s="312"/>
      <c r="AU32" s="310"/>
      <c r="AV32" s="311"/>
      <c r="AW32" s="311"/>
      <c r="AX32" s="312"/>
      <c r="AY32" s="3"/>
      <c r="AZ32" s="3"/>
      <c r="BA32" s="3"/>
    </row>
    <row r="33" spans="1:53" ht="41.25" customHeight="1">
      <c r="A33" s="313"/>
      <c r="B33" s="315"/>
      <c r="C33" s="313"/>
      <c r="D33" s="315"/>
      <c r="E33" s="313"/>
      <c r="F33" s="315"/>
      <c r="G33" s="313"/>
      <c r="H33" s="314"/>
      <c r="I33" s="315"/>
      <c r="J33" s="313"/>
      <c r="K33" s="314"/>
      <c r="L33" s="314"/>
      <c r="M33" s="315"/>
      <c r="N33" s="313"/>
      <c r="O33" s="314"/>
      <c r="P33" s="315"/>
      <c r="Q33" s="313"/>
      <c r="R33" s="314"/>
      <c r="S33" s="315"/>
      <c r="T33" s="313"/>
      <c r="U33" s="314"/>
      <c r="V33" s="315"/>
      <c r="W33" s="44"/>
      <c r="X33" s="302" t="s">
        <v>54</v>
      </c>
      <c r="Y33" s="303"/>
      <c r="Z33" s="303"/>
      <c r="AA33" s="303"/>
      <c r="AB33" s="303"/>
      <c r="AC33" s="303"/>
      <c r="AD33" s="304"/>
      <c r="AE33" s="306">
        <v>2</v>
      </c>
      <c r="AF33" s="303"/>
      <c r="AG33" s="304"/>
      <c r="AH33" s="305">
        <v>3</v>
      </c>
      <c r="AI33" s="303"/>
      <c r="AJ33" s="304"/>
      <c r="AK33" s="49"/>
      <c r="AL33" s="310"/>
      <c r="AM33" s="311"/>
      <c r="AN33" s="311"/>
      <c r="AO33" s="312"/>
      <c r="AP33" s="310"/>
      <c r="AQ33" s="311"/>
      <c r="AR33" s="311"/>
      <c r="AS33" s="311"/>
      <c r="AT33" s="312"/>
      <c r="AU33" s="310"/>
      <c r="AV33" s="311"/>
      <c r="AW33" s="311"/>
      <c r="AX33" s="312"/>
      <c r="AY33" s="3"/>
      <c r="AZ33" s="3"/>
      <c r="BA33" s="3"/>
    </row>
    <row r="34" spans="1:53" ht="21" customHeight="1">
      <c r="A34" s="317">
        <v>1</v>
      </c>
      <c r="B34" s="304"/>
      <c r="C34" s="318">
        <v>2</v>
      </c>
      <c r="D34" s="304"/>
      <c r="E34" s="305">
        <v>35</v>
      </c>
      <c r="F34" s="304"/>
      <c r="G34" s="305">
        <v>2</v>
      </c>
      <c r="H34" s="303"/>
      <c r="I34" s="304"/>
      <c r="J34" s="305">
        <v>3</v>
      </c>
      <c r="K34" s="303"/>
      <c r="L34" s="303"/>
      <c r="M34" s="304"/>
      <c r="N34" s="320"/>
      <c r="O34" s="303"/>
      <c r="P34" s="304"/>
      <c r="Q34" s="305">
        <v>10</v>
      </c>
      <c r="R34" s="303"/>
      <c r="S34" s="304"/>
      <c r="T34" s="305">
        <f t="shared" ref="T34:T37" si="0">E34+G34+N34+Q34+C34+J34</f>
        <v>52</v>
      </c>
      <c r="U34" s="303"/>
      <c r="V34" s="304"/>
      <c r="W34" s="44"/>
      <c r="X34" s="302" t="s">
        <v>55</v>
      </c>
      <c r="Y34" s="303"/>
      <c r="Z34" s="303"/>
      <c r="AA34" s="303"/>
      <c r="AB34" s="303"/>
      <c r="AC34" s="303"/>
      <c r="AD34" s="304"/>
      <c r="AE34" s="306">
        <v>4</v>
      </c>
      <c r="AF34" s="303"/>
      <c r="AG34" s="304"/>
      <c r="AH34" s="305">
        <v>3</v>
      </c>
      <c r="AI34" s="303"/>
      <c r="AJ34" s="304"/>
      <c r="AK34" s="49"/>
      <c r="AL34" s="313"/>
      <c r="AM34" s="314"/>
      <c r="AN34" s="314"/>
      <c r="AO34" s="315"/>
      <c r="AP34" s="313"/>
      <c r="AQ34" s="314"/>
      <c r="AR34" s="314"/>
      <c r="AS34" s="314"/>
      <c r="AT34" s="315"/>
      <c r="AU34" s="313"/>
      <c r="AV34" s="314"/>
      <c r="AW34" s="314"/>
      <c r="AX34" s="315"/>
      <c r="AY34" s="3"/>
      <c r="AZ34" s="3"/>
      <c r="BA34" s="3"/>
    </row>
    <row r="35" spans="1:53" ht="21" customHeight="1">
      <c r="A35" s="317">
        <v>2</v>
      </c>
      <c r="B35" s="304"/>
      <c r="C35" s="318">
        <v>2</v>
      </c>
      <c r="D35" s="304"/>
      <c r="E35" s="305">
        <v>35</v>
      </c>
      <c r="F35" s="304"/>
      <c r="G35" s="305">
        <v>2</v>
      </c>
      <c r="H35" s="303"/>
      <c r="I35" s="304"/>
      <c r="J35" s="305">
        <v>3</v>
      </c>
      <c r="K35" s="303"/>
      <c r="L35" s="303"/>
      <c r="M35" s="304"/>
      <c r="N35" s="320"/>
      <c r="O35" s="303"/>
      <c r="P35" s="304"/>
      <c r="Q35" s="305">
        <v>10</v>
      </c>
      <c r="R35" s="303"/>
      <c r="S35" s="304"/>
      <c r="T35" s="305">
        <f t="shared" si="0"/>
        <v>52</v>
      </c>
      <c r="U35" s="303"/>
      <c r="V35" s="304"/>
      <c r="W35" s="44"/>
      <c r="X35" s="319" t="s">
        <v>56</v>
      </c>
      <c r="Y35" s="308"/>
      <c r="Z35" s="308"/>
      <c r="AA35" s="308"/>
      <c r="AB35" s="308"/>
      <c r="AC35" s="308"/>
      <c r="AD35" s="309"/>
      <c r="AE35" s="307">
        <v>6</v>
      </c>
      <c r="AF35" s="308"/>
      <c r="AG35" s="309"/>
      <c r="AH35" s="305">
        <v>3</v>
      </c>
      <c r="AI35" s="303"/>
      <c r="AJ35" s="304"/>
      <c r="AK35" s="49"/>
      <c r="AL35" s="307">
        <v>1</v>
      </c>
      <c r="AM35" s="308"/>
      <c r="AN35" s="308"/>
      <c r="AO35" s="309"/>
      <c r="AP35" s="316" t="s">
        <v>57</v>
      </c>
      <c r="AQ35" s="308"/>
      <c r="AR35" s="308"/>
      <c r="AS35" s="308"/>
      <c r="AT35" s="309"/>
      <c r="AU35" s="307">
        <v>8</v>
      </c>
      <c r="AV35" s="308"/>
      <c r="AW35" s="308"/>
      <c r="AX35" s="309"/>
      <c r="AY35" s="3"/>
      <c r="AZ35" s="3"/>
      <c r="BA35" s="3"/>
    </row>
    <row r="36" spans="1:53" ht="21" customHeight="1">
      <c r="A36" s="317">
        <v>3</v>
      </c>
      <c r="B36" s="304"/>
      <c r="C36" s="318">
        <v>2</v>
      </c>
      <c r="D36" s="304"/>
      <c r="E36" s="305">
        <v>35</v>
      </c>
      <c r="F36" s="304"/>
      <c r="G36" s="305">
        <v>2</v>
      </c>
      <c r="H36" s="303"/>
      <c r="I36" s="304"/>
      <c r="J36" s="305">
        <v>3</v>
      </c>
      <c r="K36" s="303"/>
      <c r="L36" s="303"/>
      <c r="M36" s="304"/>
      <c r="N36" s="320"/>
      <c r="O36" s="303"/>
      <c r="P36" s="304"/>
      <c r="Q36" s="305">
        <v>10</v>
      </c>
      <c r="R36" s="303"/>
      <c r="S36" s="304"/>
      <c r="T36" s="305">
        <f t="shared" si="0"/>
        <v>52</v>
      </c>
      <c r="U36" s="303"/>
      <c r="V36" s="304"/>
      <c r="W36" s="44"/>
      <c r="X36" s="319" t="s">
        <v>58</v>
      </c>
      <c r="Y36" s="308"/>
      <c r="Z36" s="308"/>
      <c r="AA36" s="308"/>
      <c r="AB36" s="308"/>
      <c r="AC36" s="308"/>
      <c r="AD36" s="309"/>
      <c r="AE36" s="307">
        <v>8</v>
      </c>
      <c r="AF36" s="308"/>
      <c r="AG36" s="309"/>
      <c r="AH36" s="307">
        <v>4</v>
      </c>
      <c r="AI36" s="308"/>
      <c r="AJ36" s="309"/>
      <c r="AK36" s="49"/>
      <c r="AL36" s="310"/>
      <c r="AM36" s="311"/>
      <c r="AN36" s="311"/>
      <c r="AO36" s="312"/>
      <c r="AP36" s="310"/>
      <c r="AQ36" s="311"/>
      <c r="AR36" s="311"/>
      <c r="AS36" s="311"/>
      <c r="AT36" s="312"/>
      <c r="AU36" s="310"/>
      <c r="AV36" s="311"/>
      <c r="AW36" s="311"/>
      <c r="AX36" s="312"/>
      <c r="AY36" s="3"/>
      <c r="AZ36" s="3"/>
      <c r="BA36" s="3"/>
    </row>
    <row r="37" spans="1:53" ht="20.25" customHeight="1">
      <c r="A37" s="317">
        <v>4</v>
      </c>
      <c r="B37" s="304"/>
      <c r="C37" s="318">
        <v>2</v>
      </c>
      <c r="D37" s="304"/>
      <c r="E37" s="305">
        <v>29</v>
      </c>
      <c r="F37" s="304"/>
      <c r="G37" s="305">
        <v>3</v>
      </c>
      <c r="H37" s="303"/>
      <c r="I37" s="304"/>
      <c r="J37" s="305">
        <v>4</v>
      </c>
      <c r="K37" s="303"/>
      <c r="L37" s="303"/>
      <c r="M37" s="304"/>
      <c r="N37" s="305">
        <v>2</v>
      </c>
      <c r="O37" s="303"/>
      <c r="P37" s="304"/>
      <c r="Q37" s="305">
        <v>2</v>
      </c>
      <c r="R37" s="303"/>
      <c r="S37" s="304"/>
      <c r="T37" s="305">
        <f t="shared" si="0"/>
        <v>42</v>
      </c>
      <c r="U37" s="303"/>
      <c r="V37" s="304"/>
      <c r="W37" s="44"/>
      <c r="X37" s="313"/>
      <c r="Y37" s="314"/>
      <c r="Z37" s="314"/>
      <c r="AA37" s="314"/>
      <c r="AB37" s="314"/>
      <c r="AC37" s="314"/>
      <c r="AD37" s="315"/>
      <c r="AE37" s="313"/>
      <c r="AF37" s="314"/>
      <c r="AG37" s="315"/>
      <c r="AH37" s="313"/>
      <c r="AI37" s="314"/>
      <c r="AJ37" s="315"/>
      <c r="AK37" s="50"/>
      <c r="AL37" s="310"/>
      <c r="AM37" s="311"/>
      <c r="AN37" s="311"/>
      <c r="AO37" s="312"/>
      <c r="AP37" s="310"/>
      <c r="AQ37" s="311"/>
      <c r="AR37" s="311"/>
      <c r="AS37" s="311"/>
      <c r="AT37" s="312"/>
      <c r="AU37" s="310"/>
      <c r="AV37" s="311"/>
      <c r="AW37" s="311"/>
      <c r="AX37" s="312"/>
      <c r="AY37" s="3"/>
      <c r="AZ37" s="3"/>
      <c r="BA37" s="3"/>
    </row>
    <row r="38" spans="1:53" ht="15.75" customHeight="1">
      <c r="A38" s="305" t="s">
        <v>59</v>
      </c>
      <c r="B38" s="304"/>
      <c r="C38" s="318"/>
      <c r="D38" s="304"/>
      <c r="E38" s="305">
        <f>SUM(D34:F37)</f>
        <v>134</v>
      </c>
      <c r="F38" s="304"/>
      <c r="G38" s="305">
        <f>SUM(G34:I37)</f>
        <v>9</v>
      </c>
      <c r="H38" s="303"/>
      <c r="I38" s="304"/>
      <c r="J38" s="306">
        <f>SUM(J34:M37)</f>
        <v>13</v>
      </c>
      <c r="K38" s="303"/>
      <c r="L38" s="303"/>
      <c r="M38" s="304"/>
      <c r="N38" s="305">
        <f>SUM(N34:P37)</f>
        <v>2</v>
      </c>
      <c r="O38" s="303"/>
      <c r="P38" s="304"/>
      <c r="Q38" s="305">
        <f>SUM(Q34:S37)</f>
        <v>32</v>
      </c>
      <c r="R38" s="303"/>
      <c r="S38" s="304"/>
      <c r="T38" s="305">
        <f>SUM(T34:V37)</f>
        <v>198</v>
      </c>
      <c r="U38" s="303"/>
      <c r="V38" s="304"/>
      <c r="W38" s="44"/>
      <c r="X38" s="302"/>
      <c r="Y38" s="303"/>
      <c r="Z38" s="303"/>
      <c r="AA38" s="303"/>
      <c r="AB38" s="303"/>
      <c r="AC38" s="303"/>
      <c r="AD38" s="304"/>
      <c r="AE38" s="305"/>
      <c r="AF38" s="303"/>
      <c r="AG38" s="304"/>
      <c r="AH38" s="305"/>
      <c r="AI38" s="303"/>
      <c r="AJ38" s="304"/>
      <c r="AK38" s="51"/>
      <c r="AL38" s="313"/>
      <c r="AM38" s="314"/>
      <c r="AN38" s="314"/>
      <c r="AO38" s="315"/>
      <c r="AP38" s="313"/>
      <c r="AQ38" s="314"/>
      <c r="AR38" s="314"/>
      <c r="AS38" s="314"/>
      <c r="AT38" s="315"/>
      <c r="AU38" s="313"/>
      <c r="AV38" s="314"/>
      <c r="AW38" s="314"/>
      <c r="AX38" s="315"/>
      <c r="AY38" s="3"/>
      <c r="AZ38" s="3"/>
      <c r="BA38" s="3"/>
    </row>
    <row r="39" spans="1:53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1:53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1:53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1:53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1:53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1:53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1:53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3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1:53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1:53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1:53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1:53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1:53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1:5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1:53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1:53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1:53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1:53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1:53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1:53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3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1:53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1:5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1:53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1:53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1:53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1:53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1:53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1:53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1:53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1:53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3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3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3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1:53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1:53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1:53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</row>
    <row r="228" spans="1:53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1:53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</row>
    <row r="230" spans="1:53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1:53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</row>
    <row r="232" spans="1:53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</row>
    <row r="233" spans="1:5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</row>
    <row r="234" spans="1:53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</row>
    <row r="235" spans="1:53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</row>
    <row r="236" spans="1:53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</row>
    <row r="237" spans="1:53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</row>
    <row r="238" spans="1:53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</row>
    <row r="239" spans="1:53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</row>
    <row r="240" spans="1:53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</row>
    <row r="241" spans="1:53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</row>
    <row r="242" spans="1:53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</row>
    <row r="243" spans="1:5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</row>
    <row r="244" spans="1:53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</row>
    <row r="245" spans="1:53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</row>
    <row r="246" spans="1:53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</row>
    <row r="247" spans="1:53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</row>
    <row r="248" spans="1:53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</row>
    <row r="249" spans="1:53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</row>
    <row r="250" spans="1:53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</row>
    <row r="251" spans="1:53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</row>
    <row r="252" spans="1:53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</row>
    <row r="253" spans="1: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</row>
    <row r="254" spans="1:53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</row>
    <row r="255" spans="1:53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</row>
    <row r="256" spans="1:53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</row>
    <row r="257" spans="1:53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</row>
    <row r="258" spans="1:53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</row>
    <row r="259" spans="1:53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</row>
    <row r="260" spans="1:53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</row>
    <row r="261" spans="1:53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</row>
    <row r="262" spans="1:53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</row>
    <row r="263" spans="1:5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</row>
    <row r="264" spans="1:53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</row>
    <row r="265" spans="1:53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</row>
    <row r="266" spans="1:53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</row>
    <row r="267" spans="1:53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</row>
    <row r="268" spans="1:53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</row>
    <row r="269" spans="1:53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</row>
    <row r="270" spans="1:53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</row>
    <row r="271" spans="1:53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</row>
    <row r="272" spans="1:53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</row>
    <row r="273" spans="1:5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</row>
    <row r="274" spans="1:53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</row>
    <row r="275" spans="1:53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</row>
    <row r="276" spans="1:53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</row>
    <row r="277" spans="1:53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</row>
    <row r="278" spans="1:53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</row>
    <row r="279" spans="1:53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</row>
    <row r="280" spans="1:53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</row>
    <row r="281" spans="1:53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</row>
    <row r="282" spans="1:53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</row>
    <row r="283" spans="1:5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</row>
    <row r="284" spans="1:53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</row>
    <row r="285" spans="1:53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</row>
    <row r="286" spans="1:53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</row>
    <row r="287" spans="1:53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</row>
    <row r="288" spans="1:53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</row>
    <row r="289" spans="1:53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</row>
    <row r="290" spans="1:53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</row>
    <row r="291" spans="1:53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</row>
    <row r="292" spans="1:53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</row>
    <row r="293" spans="1:5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</row>
    <row r="294" spans="1:53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</row>
    <row r="295" spans="1:53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</row>
    <row r="296" spans="1:53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</row>
    <row r="297" spans="1:53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</row>
    <row r="298" spans="1:53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</row>
    <row r="299" spans="1:53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</row>
    <row r="300" spans="1:53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</row>
    <row r="301" spans="1:53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</row>
    <row r="302" spans="1:53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</row>
    <row r="303" spans="1:5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</row>
    <row r="304" spans="1:53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</row>
    <row r="305" spans="1:53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</row>
    <row r="306" spans="1:53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</row>
    <row r="307" spans="1:53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</row>
    <row r="308" spans="1:53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</row>
    <row r="309" spans="1:53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</row>
    <row r="310" spans="1:53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</row>
    <row r="311" spans="1:53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</row>
    <row r="312" spans="1:53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</row>
    <row r="313" spans="1:5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</row>
    <row r="314" spans="1:53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</row>
    <row r="315" spans="1:53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</row>
    <row r="316" spans="1:53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</row>
    <row r="317" spans="1:53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</row>
    <row r="318" spans="1:53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</row>
    <row r="319" spans="1:53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</row>
    <row r="320" spans="1:53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</row>
    <row r="321" spans="1:53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</row>
    <row r="322" spans="1:53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</row>
    <row r="323" spans="1:5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</row>
    <row r="324" spans="1:53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</row>
    <row r="325" spans="1:53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</row>
    <row r="326" spans="1:53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</row>
    <row r="327" spans="1:53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</row>
    <row r="328" spans="1:53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</row>
    <row r="329" spans="1:53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</row>
    <row r="330" spans="1:53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</row>
    <row r="331" spans="1:53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</row>
    <row r="332" spans="1:53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</row>
    <row r="333" spans="1:5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</row>
    <row r="334" spans="1:53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</row>
    <row r="335" spans="1:53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</row>
    <row r="336" spans="1:53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</row>
    <row r="337" spans="1:53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</row>
    <row r="338" spans="1:53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</row>
    <row r="339" spans="1:53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</row>
    <row r="340" spans="1:53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</row>
    <row r="341" spans="1:53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</row>
    <row r="342" spans="1:53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</row>
    <row r="343" spans="1:5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</row>
    <row r="344" spans="1:53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</row>
    <row r="345" spans="1:53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</row>
    <row r="346" spans="1:53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</row>
    <row r="347" spans="1:53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</row>
    <row r="348" spans="1:53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</row>
    <row r="349" spans="1:53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</row>
    <row r="350" spans="1:53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</row>
    <row r="351" spans="1:53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</row>
    <row r="352" spans="1:53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</row>
    <row r="353" spans="1: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</row>
    <row r="354" spans="1:53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</row>
    <row r="355" spans="1:53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</row>
    <row r="356" spans="1:53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</row>
    <row r="357" spans="1:53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</row>
    <row r="358" spans="1:53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</row>
    <row r="359" spans="1:53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</row>
    <row r="360" spans="1:53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</row>
    <row r="361" spans="1:53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</row>
    <row r="362" spans="1:53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</row>
    <row r="363" spans="1:5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</row>
    <row r="364" spans="1:53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</row>
    <row r="365" spans="1:53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</row>
    <row r="366" spans="1:53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</row>
    <row r="367" spans="1:53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</row>
    <row r="368" spans="1:53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</row>
    <row r="369" spans="1:53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</row>
    <row r="370" spans="1:53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</row>
    <row r="371" spans="1:53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</row>
    <row r="372" spans="1:53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</row>
    <row r="373" spans="1:5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</row>
    <row r="374" spans="1:53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</row>
    <row r="375" spans="1:53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</row>
    <row r="376" spans="1:53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</row>
    <row r="377" spans="1:53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</row>
    <row r="378" spans="1:53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</row>
    <row r="379" spans="1:53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</row>
    <row r="380" spans="1:53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</row>
    <row r="381" spans="1:53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</row>
    <row r="382" spans="1:53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</row>
    <row r="383" spans="1:5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</row>
    <row r="384" spans="1:53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</row>
    <row r="385" spans="1:53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</row>
    <row r="386" spans="1:53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</row>
    <row r="387" spans="1:53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</row>
    <row r="388" spans="1:53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</row>
    <row r="389" spans="1:53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</row>
    <row r="390" spans="1:53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</row>
    <row r="391" spans="1:53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</row>
    <row r="392" spans="1:53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</row>
    <row r="393" spans="1:5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</row>
    <row r="394" spans="1:53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</row>
    <row r="395" spans="1:53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</row>
    <row r="396" spans="1:53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</row>
    <row r="397" spans="1:53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</row>
    <row r="398" spans="1:53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</row>
    <row r="399" spans="1:53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</row>
    <row r="400" spans="1:53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</row>
    <row r="401" spans="1:53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</row>
    <row r="402" spans="1:53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</row>
    <row r="403" spans="1:5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</row>
    <row r="404" spans="1:53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</row>
    <row r="405" spans="1:53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</row>
    <row r="406" spans="1:53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</row>
    <row r="407" spans="1:53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</row>
    <row r="408" spans="1:53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</row>
    <row r="409" spans="1:53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</row>
    <row r="410" spans="1:53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</row>
    <row r="411" spans="1:53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</row>
    <row r="412" spans="1:53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</row>
    <row r="413" spans="1:5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</row>
    <row r="414" spans="1:53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</row>
    <row r="415" spans="1:53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</row>
    <row r="416" spans="1:53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</row>
    <row r="417" spans="1:53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</row>
    <row r="418" spans="1:53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</row>
    <row r="419" spans="1:53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</row>
    <row r="420" spans="1:53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</row>
    <row r="421" spans="1:53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</row>
    <row r="422" spans="1:53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</row>
    <row r="423" spans="1:5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</row>
    <row r="424" spans="1:53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</row>
    <row r="425" spans="1:53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</row>
    <row r="426" spans="1:53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</row>
    <row r="427" spans="1:53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</row>
    <row r="428" spans="1:53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</row>
    <row r="429" spans="1:53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</row>
    <row r="430" spans="1:53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</row>
    <row r="431" spans="1:53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</row>
    <row r="432" spans="1:53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</row>
    <row r="433" spans="1:5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</row>
    <row r="434" spans="1:53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</row>
    <row r="435" spans="1:53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</row>
    <row r="436" spans="1:53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</row>
    <row r="437" spans="1:53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</row>
    <row r="438" spans="1:53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</row>
    <row r="439" spans="1:53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</row>
    <row r="440" spans="1:53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</row>
    <row r="441" spans="1:53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</row>
    <row r="442" spans="1:53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</row>
    <row r="443" spans="1:5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</row>
    <row r="444" spans="1:53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</row>
    <row r="445" spans="1:53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</row>
    <row r="446" spans="1:53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</row>
    <row r="447" spans="1:53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</row>
    <row r="448" spans="1:53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</row>
    <row r="449" spans="1:53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</row>
    <row r="450" spans="1:53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</row>
    <row r="451" spans="1:53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</row>
    <row r="452" spans="1:53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</row>
    <row r="453" spans="1: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</row>
    <row r="454" spans="1:53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</row>
    <row r="455" spans="1:53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</row>
    <row r="456" spans="1:53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</row>
    <row r="457" spans="1:53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</row>
    <row r="458" spans="1:53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</row>
    <row r="459" spans="1:53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</row>
    <row r="460" spans="1:53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</row>
    <row r="461" spans="1:53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</row>
    <row r="462" spans="1:53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</row>
    <row r="463" spans="1:5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</row>
    <row r="464" spans="1:53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</row>
    <row r="465" spans="1:53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</row>
    <row r="466" spans="1:53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</row>
    <row r="467" spans="1:53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</row>
    <row r="468" spans="1:53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</row>
    <row r="469" spans="1:53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</row>
    <row r="470" spans="1:53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</row>
    <row r="471" spans="1:53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</row>
    <row r="472" spans="1:53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</row>
    <row r="473" spans="1:5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</row>
    <row r="474" spans="1:53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</row>
    <row r="475" spans="1:53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</row>
    <row r="476" spans="1:53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</row>
    <row r="477" spans="1:53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</row>
    <row r="478" spans="1:53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</row>
    <row r="479" spans="1:53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</row>
    <row r="480" spans="1:53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</row>
    <row r="481" spans="1:53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</row>
    <row r="482" spans="1:53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</row>
    <row r="483" spans="1:5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</row>
    <row r="484" spans="1:53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</row>
    <row r="485" spans="1:53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</row>
    <row r="486" spans="1:53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</row>
    <row r="487" spans="1:53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</row>
    <row r="488" spans="1:53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</row>
    <row r="489" spans="1:53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</row>
    <row r="490" spans="1:53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</row>
    <row r="491" spans="1:53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</row>
    <row r="492" spans="1:53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</row>
    <row r="493" spans="1:5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</row>
    <row r="494" spans="1:53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</row>
    <row r="495" spans="1:53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</row>
    <row r="496" spans="1:53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</row>
    <row r="497" spans="1:53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</row>
    <row r="498" spans="1:53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</row>
    <row r="499" spans="1:53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</row>
    <row r="500" spans="1:53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</row>
    <row r="501" spans="1:53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</row>
    <row r="502" spans="1:53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</row>
    <row r="503" spans="1:5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</row>
    <row r="504" spans="1:53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</row>
    <row r="505" spans="1:53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</row>
    <row r="506" spans="1:53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</row>
    <row r="507" spans="1:53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</row>
    <row r="508" spans="1:53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</row>
    <row r="509" spans="1:53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</row>
    <row r="510" spans="1:53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</row>
    <row r="511" spans="1:53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</row>
    <row r="512" spans="1:53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</row>
    <row r="513" spans="1:5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</row>
    <row r="514" spans="1:53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</row>
    <row r="515" spans="1:53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</row>
    <row r="516" spans="1:53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</row>
    <row r="517" spans="1:53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</row>
    <row r="518" spans="1:53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</row>
    <row r="519" spans="1:53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</row>
    <row r="520" spans="1:53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</row>
    <row r="521" spans="1:53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</row>
    <row r="522" spans="1:53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</row>
    <row r="523" spans="1:5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</row>
    <row r="524" spans="1:53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</row>
    <row r="525" spans="1:53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</row>
    <row r="526" spans="1:53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</row>
    <row r="527" spans="1:53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</row>
    <row r="528" spans="1:53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</row>
    <row r="529" spans="1:53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</row>
    <row r="530" spans="1:53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</row>
    <row r="531" spans="1:53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</row>
    <row r="532" spans="1:53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</row>
    <row r="533" spans="1:5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</row>
    <row r="534" spans="1:53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</row>
    <row r="535" spans="1:53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</row>
    <row r="536" spans="1:53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</row>
    <row r="537" spans="1:53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</row>
    <row r="538" spans="1:53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</row>
    <row r="539" spans="1:53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</row>
    <row r="540" spans="1:53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</row>
    <row r="541" spans="1:53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</row>
    <row r="542" spans="1:53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</row>
    <row r="543" spans="1:5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</row>
    <row r="544" spans="1:53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</row>
    <row r="545" spans="1:53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</row>
    <row r="546" spans="1:53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</row>
    <row r="547" spans="1:53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</row>
    <row r="548" spans="1:53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</row>
    <row r="549" spans="1:53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</row>
    <row r="550" spans="1:53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</row>
    <row r="551" spans="1:53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</row>
    <row r="552" spans="1:53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</row>
    <row r="553" spans="1: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</row>
    <row r="554" spans="1:53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</row>
    <row r="555" spans="1:53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</row>
    <row r="556" spans="1:53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</row>
    <row r="557" spans="1:53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</row>
    <row r="558" spans="1:53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</row>
    <row r="559" spans="1:53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</row>
    <row r="560" spans="1:53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</row>
    <row r="561" spans="1:53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</row>
    <row r="562" spans="1:53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</row>
    <row r="563" spans="1:5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</row>
    <row r="564" spans="1:53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</row>
    <row r="565" spans="1:53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</row>
    <row r="566" spans="1:53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</row>
    <row r="567" spans="1:53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</row>
    <row r="568" spans="1:53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</row>
    <row r="569" spans="1:53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</row>
    <row r="570" spans="1:53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</row>
    <row r="571" spans="1:53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</row>
    <row r="572" spans="1:53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</row>
    <row r="573" spans="1:5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</row>
    <row r="574" spans="1:53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</row>
    <row r="575" spans="1:53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</row>
    <row r="576" spans="1:53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</row>
    <row r="577" spans="1:53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</row>
    <row r="578" spans="1:53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</row>
    <row r="579" spans="1:53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</row>
    <row r="580" spans="1:53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</row>
    <row r="581" spans="1:53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</row>
    <row r="582" spans="1:53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</row>
    <row r="583" spans="1:5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</row>
    <row r="584" spans="1:53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</row>
    <row r="585" spans="1:53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</row>
    <row r="586" spans="1:53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</row>
    <row r="587" spans="1:53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</row>
    <row r="588" spans="1:53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</row>
    <row r="589" spans="1:53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</row>
    <row r="590" spans="1:53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</row>
    <row r="591" spans="1:53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</row>
    <row r="592" spans="1:53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</row>
    <row r="593" spans="1:5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</row>
    <row r="594" spans="1:53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</row>
    <row r="595" spans="1:53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</row>
    <row r="596" spans="1:53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</row>
    <row r="597" spans="1:53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</row>
    <row r="598" spans="1:53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</row>
    <row r="599" spans="1:53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</row>
    <row r="600" spans="1:53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</row>
    <row r="601" spans="1:53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</row>
    <row r="602" spans="1:53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</row>
    <row r="603" spans="1:5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</row>
    <row r="604" spans="1:53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</row>
    <row r="605" spans="1:53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</row>
    <row r="606" spans="1:53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</row>
    <row r="607" spans="1:53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</row>
    <row r="608" spans="1:53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</row>
    <row r="609" spans="1:53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</row>
    <row r="610" spans="1:53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</row>
    <row r="611" spans="1:53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</row>
    <row r="612" spans="1:53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</row>
    <row r="613" spans="1:5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</row>
    <row r="614" spans="1:53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</row>
    <row r="615" spans="1:53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</row>
    <row r="616" spans="1:53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</row>
    <row r="617" spans="1:53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</row>
    <row r="618" spans="1:53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</row>
    <row r="619" spans="1:53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</row>
    <row r="620" spans="1:53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</row>
    <row r="621" spans="1:53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</row>
    <row r="622" spans="1:53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</row>
    <row r="623" spans="1:5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</row>
    <row r="624" spans="1:53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</row>
    <row r="625" spans="1:53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</row>
    <row r="626" spans="1:53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</row>
    <row r="627" spans="1:53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</row>
    <row r="628" spans="1:53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</row>
    <row r="629" spans="1:53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</row>
    <row r="630" spans="1:53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</row>
    <row r="631" spans="1:53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</row>
    <row r="632" spans="1:53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</row>
    <row r="633" spans="1:5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</row>
    <row r="634" spans="1:53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</row>
    <row r="635" spans="1:53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</row>
    <row r="636" spans="1:53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</row>
    <row r="637" spans="1:53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</row>
    <row r="638" spans="1:53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</row>
    <row r="639" spans="1:53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</row>
    <row r="640" spans="1:53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</row>
    <row r="641" spans="1:53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</row>
    <row r="642" spans="1:53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</row>
    <row r="643" spans="1:5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</row>
    <row r="644" spans="1:53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</row>
    <row r="645" spans="1:53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</row>
    <row r="646" spans="1:53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</row>
    <row r="647" spans="1:53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</row>
    <row r="648" spans="1:53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</row>
    <row r="649" spans="1:53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</row>
    <row r="650" spans="1:53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</row>
    <row r="651" spans="1:53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</row>
    <row r="652" spans="1:53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</row>
    <row r="653" spans="1: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</row>
    <row r="654" spans="1:53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</row>
    <row r="655" spans="1:53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</row>
    <row r="656" spans="1:53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</row>
    <row r="657" spans="1:53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</row>
    <row r="658" spans="1:53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</row>
    <row r="659" spans="1:53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</row>
    <row r="660" spans="1:53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</row>
    <row r="661" spans="1:53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</row>
    <row r="662" spans="1:53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</row>
    <row r="663" spans="1:5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</row>
    <row r="664" spans="1:53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</row>
    <row r="665" spans="1:53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</row>
    <row r="666" spans="1:53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</row>
    <row r="667" spans="1:53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</row>
    <row r="668" spans="1:53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</row>
    <row r="669" spans="1:53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</row>
    <row r="670" spans="1:53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</row>
    <row r="671" spans="1:53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</row>
    <row r="672" spans="1:53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</row>
    <row r="673" spans="1:5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</row>
    <row r="674" spans="1:53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</row>
    <row r="675" spans="1:53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</row>
    <row r="676" spans="1:53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</row>
    <row r="677" spans="1:53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</row>
    <row r="678" spans="1:53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</row>
    <row r="679" spans="1:53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</row>
    <row r="680" spans="1:53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</row>
    <row r="681" spans="1:53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</row>
    <row r="682" spans="1:53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</row>
    <row r="683" spans="1:5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</row>
    <row r="684" spans="1:53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</row>
    <row r="685" spans="1:53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</row>
    <row r="686" spans="1:53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</row>
    <row r="687" spans="1:53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</row>
    <row r="688" spans="1:53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</row>
    <row r="689" spans="1:53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</row>
    <row r="690" spans="1:53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</row>
    <row r="691" spans="1:53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</row>
    <row r="692" spans="1:53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</row>
    <row r="693" spans="1:5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</row>
    <row r="694" spans="1:53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</row>
    <row r="695" spans="1:53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</row>
    <row r="696" spans="1:53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</row>
    <row r="697" spans="1:53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</row>
    <row r="698" spans="1:53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</row>
    <row r="699" spans="1:53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</row>
    <row r="700" spans="1:53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</row>
    <row r="701" spans="1:53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</row>
    <row r="702" spans="1:53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</row>
    <row r="703" spans="1:5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</row>
    <row r="704" spans="1:53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</row>
    <row r="705" spans="1:53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</row>
    <row r="706" spans="1:53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</row>
    <row r="707" spans="1:53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</row>
    <row r="708" spans="1:53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</row>
    <row r="709" spans="1:53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</row>
    <row r="710" spans="1:53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</row>
    <row r="711" spans="1:53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</row>
    <row r="712" spans="1:53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</row>
    <row r="713" spans="1:5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</row>
    <row r="714" spans="1:53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</row>
    <row r="715" spans="1:53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</row>
    <row r="716" spans="1:53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</row>
    <row r="717" spans="1:53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</row>
    <row r="718" spans="1:53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</row>
    <row r="719" spans="1:53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</row>
    <row r="720" spans="1:53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</row>
    <row r="721" spans="1:53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</row>
    <row r="722" spans="1:53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</row>
    <row r="723" spans="1:5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</row>
    <row r="724" spans="1:53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</row>
    <row r="725" spans="1:53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</row>
    <row r="726" spans="1:53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</row>
    <row r="727" spans="1:53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</row>
    <row r="728" spans="1:53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</row>
    <row r="729" spans="1:53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</row>
    <row r="730" spans="1:53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</row>
    <row r="731" spans="1:53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</row>
    <row r="732" spans="1:53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</row>
    <row r="733" spans="1:5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</row>
    <row r="734" spans="1:53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</row>
    <row r="735" spans="1:53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</row>
    <row r="736" spans="1:53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</row>
    <row r="737" spans="1:53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</row>
    <row r="738" spans="1:53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</row>
    <row r="739" spans="1:53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</row>
    <row r="740" spans="1:53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</row>
    <row r="741" spans="1:53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</row>
    <row r="742" spans="1:53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</row>
    <row r="743" spans="1:5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</row>
    <row r="744" spans="1:53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</row>
    <row r="745" spans="1:53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</row>
    <row r="746" spans="1:53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</row>
    <row r="747" spans="1:53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</row>
    <row r="748" spans="1:53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</row>
    <row r="749" spans="1:53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</row>
    <row r="750" spans="1:53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</row>
    <row r="751" spans="1:53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</row>
    <row r="752" spans="1:53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</row>
    <row r="753" spans="1: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</row>
    <row r="754" spans="1:53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</row>
    <row r="755" spans="1:53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</row>
    <row r="756" spans="1:53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</row>
    <row r="757" spans="1:53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</row>
    <row r="758" spans="1:53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</row>
    <row r="759" spans="1:53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</row>
    <row r="760" spans="1:53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</row>
    <row r="761" spans="1:53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</row>
    <row r="762" spans="1:53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</row>
    <row r="763" spans="1:5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</row>
    <row r="764" spans="1:53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</row>
    <row r="765" spans="1:53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</row>
    <row r="766" spans="1:53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</row>
    <row r="767" spans="1:53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</row>
    <row r="768" spans="1:53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</row>
    <row r="769" spans="1:53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</row>
    <row r="770" spans="1:53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</row>
    <row r="771" spans="1:53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</row>
    <row r="772" spans="1:53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</row>
    <row r="773" spans="1:5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</row>
    <row r="774" spans="1:53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</row>
    <row r="775" spans="1:53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</row>
    <row r="776" spans="1:53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</row>
    <row r="777" spans="1:53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</row>
    <row r="778" spans="1:53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</row>
    <row r="779" spans="1:53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</row>
    <row r="780" spans="1:53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</row>
    <row r="781" spans="1:53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</row>
    <row r="782" spans="1:53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</row>
    <row r="783" spans="1:5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</row>
    <row r="784" spans="1:53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</row>
    <row r="785" spans="1:53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</row>
    <row r="786" spans="1:53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</row>
    <row r="787" spans="1:53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</row>
    <row r="788" spans="1:53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</row>
    <row r="789" spans="1:53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</row>
    <row r="790" spans="1:53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</row>
    <row r="791" spans="1:53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</row>
    <row r="792" spans="1:53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</row>
    <row r="793" spans="1:5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</row>
    <row r="794" spans="1:53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</row>
    <row r="795" spans="1:53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</row>
    <row r="796" spans="1:53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</row>
    <row r="797" spans="1:53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</row>
    <row r="798" spans="1:53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</row>
    <row r="799" spans="1:53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</row>
    <row r="800" spans="1:53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</row>
    <row r="801" spans="1:53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</row>
    <row r="802" spans="1:53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</row>
    <row r="803" spans="1:5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</row>
    <row r="804" spans="1:53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</row>
    <row r="805" spans="1:53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</row>
    <row r="806" spans="1:53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</row>
    <row r="807" spans="1:53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</row>
    <row r="808" spans="1:53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</row>
    <row r="809" spans="1:53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</row>
    <row r="810" spans="1:53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</row>
    <row r="811" spans="1:53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</row>
    <row r="812" spans="1:53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</row>
    <row r="813" spans="1:5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</row>
    <row r="814" spans="1:53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</row>
    <row r="815" spans="1:53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</row>
    <row r="816" spans="1:53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</row>
    <row r="817" spans="1:53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</row>
    <row r="818" spans="1:53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</row>
    <row r="819" spans="1:53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</row>
    <row r="820" spans="1:53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</row>
    <row r="821" spans="1:53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</row>
    <row r="822" spans="1:53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</row>
    <row r="823" spans="1:5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</row>
    <row r="824" spans="1:53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</row>
    <row r="825" spans="1:53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</row>
    <row r="826" spans="1:53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</row>
    <row r="827" spans="1:53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</row>
    <row r="828" spans="1:53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</row>
    <row r="829" spans="1:53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</row>
    <row r="830" spans="1:53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</row>
    <row r="831" spans="1:53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</row>
    <row r="832" spans="1:53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</row>
    <row r="833" spans="1:5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</row>
    <row r="834" spans="1:53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</row>
    <row r="835" spans="1:53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</row>
    <row r="836" spans="1:53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</row>
    <row r="837" spans="1:53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</row>
    <row r="838" spans="1:53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</row>
    <row r="839" spans="1:53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</row>
    <row r="840" spans="1:53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</row>
    <row r="841" spans="1:53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</row>
    <row r="842" spans="1:53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</row>
    <row r="843" spans="1:5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</row>
    <row r="844" spans="1:53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</row>
    <row r="845" spans="1:53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</row>
    <row r="846" spans="1:53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</row>
    <row r="847" spans="1:53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</row>
    <row r="848" spans="1:53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</row>
    <row r="849" spans="1:53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</row>
    <row r="850" spans="1:53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</row>
    <row r="851" spans="1:53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</row>
    <row r="852" spans="1:53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</row>
    <row r="853" spans="1: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</row>
    <row r="854" spans="1:53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</row>
    <row r="855" spans="1:53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</row>
    <row r="856" spans="1:53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</row>
    <row r="857" spans="1:53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</row>
    <row r="858" spans="1:53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</row>
    <row r="859" spans="1:53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</row>
    <row r="860" spans="1:53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</row>
    <row r="861" spans="1:53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</row>
    <row r="862" spans="1:53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</row>
    <row r="863" spans="1:5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</row>
    <row r="864" spans="1:53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</row>
    <row r="865" spans="1:53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</row>
    <row r="866" spans="1:53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</row>
    <row r="867" spans="1:53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</row>
    <row r="868" spans="1:53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</row>
    <row r="869" spans="1:53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</row>
    <row r="870" spans="1:53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</row>
    <row r="871" spans="1:53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</row>
    <row r="872" spans="1:53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</row>
    <row r="873" spans="1:5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</row>
    <row r="874" spans="1:53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</row>
    <row r="875" spans="1:53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</row>
    <row r="876" spans="1:53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</row>
    <row r="877" spans="1:53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</row>
    <row r="878" spans="1:53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</row>
    <row r="879" spans="1:53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</row>
    <row r="880" spans="1:53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</row>
    <row r="881" spans="1:53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</row>
    <row r="882" spans="1:53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</row>
    <row r="883" spans="1:5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</row>
    <row r="884" spans="1:53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</row>
    <row r="885" spans="1:53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</row>
    <row r="886" spans="1:53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</row>
    <row r="887" spans="1:53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</row>
    <row r="888" spans="1:53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</row>
    <row r="889" spans="1:53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</row>
    <row r="890" spans="1:53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</row>
    <row r="891" spans="1:53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</row>
    <row r="892" spans="1:53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</row>
    <row r="893" spans="1:5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</row>
    <row r="894" spans="1:53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</row>
    <row r="895" spans="1:53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</row>
    <row r="896" spans="1:53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</row>
    <row r="897" spans="1:53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</row>
    <row r="898" spans="1:53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</row>
    <row r="899" spans="1:53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</row>
    <row r="900" spans="1:53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</row>
    <row r="901" spans="1:53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</row>
    <row r="902" spans="1:53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</row>
    <row r="903" spans="1:5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</row>
    <row r="904" spans="1:53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</row>
    <row r="905" spans="1:53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</row>
    <row r="906" spans="1:53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</row>
    <row r="907" spans="1:53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</row>
    <row r="908" spans="1:53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</row>
    <row r="909" spans="1:53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</row>
    <row r="910" spans="1:53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</row>
    <row r="911" spans="1:53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</row>
    <row r="912" spans="1:53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</row>
    <row r="913" spans="1:5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</row>
    <row r="914" spans="1:53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</row>
    <row r="915" spans="1:53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</row>
    <row r="916" spans="1:53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</row>
    <row r="917" spans="1:53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</row>
    <row r="918" spans="1:53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</row>
    <row r="919" spans="1:53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</row>
    <row r="920" spans="1:53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</row>
    <row r="921" spans="1:53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</row>
    <row r="922" spans="1:53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</row>
    <row r="923" spans="1:5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</row>
    <row r="924" spans="1:53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</row>
    <row r="925" spans="1:53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</row>
    <row r="926" spans="1:53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</row>
    <row r="927" spans="1:53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</row>
    <row r="928" spans="1:53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</row>
    <row r="929" spans="1:53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</row>
    <row r="930" spans="1:53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</row>
    <row r="931" spans="1:53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</row>
    <row r="932" spans="1:53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</row>
    <row r="933" spans="1:5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</row>
    <row r="934" spans="1:53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</row>
    <row r="935" spans="1:53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</row>
    <row r="936" spans="1:53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</row>
    <row r="937" spans="1:53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</row>
    <row r="938" spans="1:53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</row>
    <row r="939" spans="1:53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</row>
    <row r="940" spans="1:53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</row>
    <row r="941" spans="1:53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</row>
    <row r="942" spans="1:53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</row>
    <row r="943" spans="1:5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</row>
    <row r="944" spans="1:53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</row>
    <row r="945" spans="1:53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</row>
    <row r="946" spans="1:53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</row>
    <row r="947" spans="1:53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</row>
    <row r="948" spans="1:53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</row>
    <row r="949" spans="1:53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</row>
    <row r="950" spans="1:53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</row>
    <row r="951" spans="1:53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</row>
    <row r="952" spans="1:53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</row>
    <row r="953" spans="1: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</row>
    <row r="954" spans="1:53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</row>
    <row r="955" spans="1:53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</row>
    <row r="956" spans="1:53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</row>
    <row r="957" spans="1:53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</row>
    <row r="958" spans="1:53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</row>
    <row r="959" spans="1:53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</row>
    <row r="960" spans="1:53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</row>
    <row r="961" spans="1:53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</row>
    <row r="962" spans="1:53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</row>
    <row r="963" spans="1:5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</row>
    <row r="964" spans="1:53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</row>
    <row r="965" spans="1:53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</row>
    <row r="966" spans="1:53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</row>
    <row r="967" spans="1:53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</row>
    <row r="968" spans="1:53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</row>
    <row r="969" spans="1:53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</row>
    <row r="970" spans="1:53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</row>
    <row r="971" spans="1:53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</row>
    <row r="972" spans="1:53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</row>
    <row r="973" spans="1:5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</row>
    <row r="974" spans="1:53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</row>
    <row r="975" spans="1:53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</row>
    <row r="976" spans="1:53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</row>
    <row r="977" spans="1:53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</row>
    <row r="978" spans="1:53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</row>
    <row r="979" spans="1:53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</row>
    <row r="980" spans="1:53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</row>
    <row r="981" spans="1:53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</row>
    <row r="982" spans="1:53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</row>
    <row r="983" spans="1:5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</row>
    <row r="984" spans="1:53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</row>
    <row r="985" spans="1:53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</row>
    <row r="986" spans="1:53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</row>
    <row r="987" spans="1:53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</row>
    <row r="988" spans="1:53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</row>
    <row r="989" spans="1:53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</row>
    <row r="990" spans="1:53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</row>
    <row r="991" spans="1:53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</row>
    <row r="992" spans="1:53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</row>
    <row r="993" spans="1:5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</row>
    <row r="994" spans="1:53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</row>
    <row r="995" spans="1:53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</row>
    <row r="996" spans="1:53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</row>
    <row r="997" spans="1:53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</row>
    <row r="998" spans="1:53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</row>
    <row r="999" spans="1:53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</row>
    <row r="1000" spans="1:53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</row>
  </sheetData>
  <mergeCells count="108">
    <mergeCell ref="X33:AD33"/>
    <mergeCell ref="AE33:AG33"/>
    <mergeCell ref="AH33:AJ33"/>
    <mergeCell ref="A27:AU27"/>
    <mergeCell ref="AA29:AM29"/>
    <mergeCell ref="AO29:BA29"/>
    <mergeCell ref="A31:B33"/>
    <mergeCell ref="C31:D33"/>
    <mergeCell ref="E31:F33"/>
    <mergeCell ref="G31:I33"/>
    <mergeCell ref="A4:O4"/>
    <mergeCell ref="A6:O6"/>
    <mergeCell ref="A7:O7"/>
    <mergeCell ref="A1:O1"/>
    <mergeCell ref="P1:AM1"/>
    <mergeCell ref="A2:O2"/>
    <mergeCell ref="A3:O3"/>
    <mergeCell ref="P3:AM3"/>
    <mergeCell ref="AN3:BA4"/>
    <mergeCell ref="AO6:BA6"/>
    <mergeCell ref="P5:AM5"/>
    <mergeCell ref="P7:AL7"/>
    <mergeCell ref="AN7:BA7"/>
    <mergeCell ref="P8:AL8"/>
    <mergeCell ref="AN8:BA10"/>
    <mergeCell ref="P9:AL9"/>
    <mergeCell ref="P10:AM10"/>
    <mergeCell ref="S17:W17"/>
    <mergeCell ref="X17:AA17"/>
    <mergeCell ref="AB17:AE17"/>
    <mergeCell ref="AF17:AI17"/>
    <mergeCell ref="AS17:AW17"/>
    <mergeCell ref="AX17:BA17"/>
    <mergeCell ref="AJ17:AN17"/>
    <mergeCell ref="AO17:AR17"/>
    <mergeCell ref="P11:AM11"/>
    <mergeCell ref="A15:BA15"/>
    <mergeCell ref="A17:A18"/>
    <mergeCell ref="B17:E17"/>
    <mergeCell ref="F17:I17"/>
    <mergeCell ref="J17:M17"/>
    <mergeCell ref="N17:R17"/>
    <mergeCell ref="AS22:AW22"/>
    <mergeCell ref="E34:F34"/>
    <mergeCell ref="G34:I34"/>
    <mergeCell ref="J34:M34"/>
    <mergeCell ref="N34:P34"/>
    <mergeCell ref="C35:D35"/>
    <mergeCell ref="E35:F35"/>
    <mergeCell ref="G35:I35"/>
    <mergeCell ref="J35:M35"/>
    <mergeCell ref="N35:P35"/>
    <mergeCell ref="Q34:S34"/>
    <mergeCell ref="T34:V34"/>
    <mergeCell ref="Q35:S35"/>
    <mergeCell ref="T35:V35"/>
    <mergeCell ref="Q31:S33"/>
    <mergeCell ref="T31:V33"/>
    <mergeCell ref="AL31:AO34"/>
    <mergeCell ref="AP31:AT34"/>
    <mergeCell ref="AU31:AX34"/>
    <mergeCell ref="J31:M33"/>
    <mergeCell ref="N31:P33"/>
    <mergeCell ref="X31:AD32"/>
    <mergeCell ref="AE31:AG32"/>
    <mergeCell ref="AH31:AJ32"/>
    <mergeCell ref="A38:B38"/>
    <mergeCell ref="C38:D38"/>
    <mergeCell ref="E38:F38"/>
    <mergeCell ref="G38:I38"/>
    <mergeCell ref="J38:M38"/>
    <mergeCell ref="N38:P38"/>
    <mergeCell ref="Q38:S38"/>
    <mergeCell ref="T38:V38"/>
    <mergeCell ref="A35:B35"/>
    <mergeCell ref="A36:B36"/>
    <mergeCell ref="C36:D36"/>
    <mergeCell ref="E36:F36"/>
    <mergeCell ref="G36:I36"/>
    <mergeCell ref="J36:M36"/>
    <mergeCell ref="N36:P36"/>
    <mergeCell ref="C37:D37"/>
    <mergeCell ref="E37:F37"/>
    <mergeCell ref="G37:I37"/>
    <mergeCell ref="J37:M37"/>
    <mergeCell ref="N37:P37"/>
    <mergeCell ref="A34:B34"/>
    <mergeCell ref="C34:D34"/>
    <mergeCell ref="AH34:AJ34"/>
    <mergeCell ref="Q36:S36"/>
    <mergeCell ref="T36:V36"/>
    <mergeCell ref="X35:AD35"/>
    <mergeCell ref="X36:AD37"/>
    <mergeCell ref="AE36:AG37"/>
    <mergeCell ref="AH36:AJ37"/>
    <mergeCell ref="Q37:S37"/>
    <mergeCell ref="T37:V37"/>
    <mergeCell ref="A37:B37"/>
    <mergeCell ref="X38:AD38"/>
    <mergeCell ref="AE38:AG38"/>
    <mergeCell ref="X34:AD34"/>
    <mergeCell ref="AE34:AG34"/>
    <mergeCell ref="AE35:AG35"/>
    <mergeCell ref="AH35:AJ35"/>
    <mergeCell ref="AL35:AO38"/>
    <mergeCell ref="AP35:AT38"/>
    <mergeCell ref="AU35:AX38"/>
    <mergeCell ref="AH38:AJ38"/>
  </mergeCells>
  <printOptions horizontalCentered="1" verticalCentered="1"/>
  <pageMargins left="0.51181102362204722" right="0.51181102362204722" top="0.55118110236220474" bottom="0.55118110236220474" header="0" footer="0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92"/>
  <sheetViews>
    <sheetView tabSelected="1" view="pageBreakPreview" zoomScaleNormal="100" zoomScaleSheetLayoutView="100" workbookViewId="0">
      <pane ySplit="7" topLeftCell="A8" activePane="bottomLeft" state="frozen"/>
      <selection pane="bottomLeft" activeCell="B14" sqref="B14"/>
    </sheetView>
  </sheetViews>
  <sheetFormatPr defaultColWidth="14.44140625" defaultRowHeight="15" customHeight="1"/>
  <cols>
    <col min="1" max="1" width="11.33203125" customWidth="1"/>
    <col min="2" max="2" width="46.5546875" customWidth="1"/>
    <col min="3" max="3" width="6.6640625" customWidth="1"/>
    <col min="4" max="4" width="12" customWidth="1"/>
    <col min="5" max="5" width="7.33203125" customWidth="1"/>
    <col min="6" max="6" width="6.44140625" customWidth="1"/>
    <col min="7" max="7" width="11.109375" customWidth="1"/>
    <col min="8" max="8" width="9.88671875" customWidth="1"/>
    <col min="9" max="9" width="8.6640625" customWidth="1"/>
    <col min="10" max="10" width="8" customWidth="1"/>
    <col min="11" max="11" width="5.88671875" customWidth="1"/>
    <col min="12" max="12" width="7.88671875" customWidth="1"/>
    <col min="13" max="13" width="8.88671875" customWidth="1"/>
    <col min="14" max="14" width="5.109375" customWidth="1"/>
    <col min="15" max="15" width="6.6640625" customWidth="1"/>
    <col min="16" max="16" width="5.44140625" customWidth="1"/>
    <col min="17" max="17" width="5.33203125" customWidth="1"/>
    <col min="18" max="18" width="5.109375" customWidth="1"/>
    <col min="19" max="19" width="6.5546875" customWidth="1"/>
    <col min="20" max="20" width="5.109375" customWidth="1"/>
    <col min="21" max="21" width="5.6640625" customWidth="1"/>
  </cols>
  <sheetData>
    <row r="1" spans="1:21" ht="15.75" customHeight="1">
      <c r="A1" s="349" t="s">
        <v>60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</row>
    <row r="2" spans="1:21" ht="15.75" customHeight="1">
      <c r="A2" s="350" t="s">
        <v>61</v>
      </c>
      <c r="B2" s="353" t="s">
        <v>62</v>
      </c>
      <c r="C2" s="354" t="s">
        <v>63</v>
      </c>
      <c r="D2" s="330"/>
      <c r="E2" s="330"/>
      <c r="F2" s="331"/>
      <c r="G2" s="375" t="s">
        <v>64</v>
      </c>
      <c r="H2" s="354" t="s">
        <v>65</v>
      </c>
      <c r="I2" s="330"/>
      <c r="J2" s="330"/>
      <c r="K2" s="330"/>
      <c r="L2" s="330"/>
      <c r="M2" s="330"/>
      <c r="N2" s="355" t="s">
        <v>66</v>
      </c>
      <c r="O2" s="308"/>
      <c r="P2" s="308"/>
      <c r="Q2" s="308"/>
      <c r="R2" s="308"/>
      <c r="S2" s="308"/>
      <c r="T2" s="308"/>
      <c r="U2" s="309"/>
    </row>
    <row r="3" spans="1:21" ht="15.75" customHeight="1">
      <c r="A3" s="351"/>
      <c r="B3" s="351"/>
      <c r="C3" s="369" t="s">
        <v>67</v>
      </c>
      <c r="D3" s="371" t="s">
        <v>68</v>
      </c>
      <c r="E3" s="356" t="s">
        <v>69</v>
      </c>
      <c r="F3" s="357"/>
      <c r="G3" s="351"/>
      <c r="H3" s="369" t="s">
        <v>70</v>
      </c>
      <c r="I3" s="376" t="s">
        <v>71</v>
      </c>
      <c r="J3" s="303"/>
      <c r="K3" s="303"/>
      <c r="L3" s="304"/>
      <c r="M3" s="377" t="s">
        <v>72</v>
      </c>
      <c r="N3" s="313"/>
      <c r="O3" s="314"/>
      <c r="P3" s="314"/>
      <c r="Q3" s="314"/>
      <c r="R3" s="314"/>
      <c r="S3" s="314"/>
      <c r="T3" s="314"/>
      <c r="U3" s="315"/>
    </row>
    <row r="4" spans="1:21" ht="15.75" customHeight="1">
      <c r="A4" s="351"/>
      <c r="B4" s="351"/>
      <c r="C4" s="370"/>
      <c r="D4" s="372"/>
      <c r="E4" s="371" t="s">
        <v>73</v>
      </c>
      <c r="F4" s="359" t="s">
        <v>74</v>
      </c>
      <c r="G4" s="351"/>
      <c r="H4" s="370"/>
      <c r="I4" s="371" t="s">
        <v>59</v>
      </c>
      <c r="J4" s="371" t="s">
        <v>75</v>
      </c>
      <c r="K4" s="371" t="s">
        <v>76</v>
      </c>
      <c r="L4" s="371" t="s">
        <v>77</v>
      </c>
      <c r="M4" s="310"/>
      <c r="N4" s="358" t="s">
        <v>78</v>
      </c>
      <c r="O4" s="304"/>
      <c r="P4" s="358" t="s">
        <v>79</v>
      </c>
      <c r="Q4" s="304"/>
      <c r="R4" s="358" t="s">
        <v>80</v>
      </c>
      <c r="S4" s="304"/>
      <c r="T4" s="358" t="s">
        <v>81</v>
      </c>
      <c r="U4" s="304"/>
    </row>
    <row r="5" spans="1:21" ht="15.75" customHeight="1">
      <c r="A5" s="351"/>
      <c r="B5" s="351"/>
      <c r="C5" s="370"/>
      <c r="D5" s="372"/>
      <c r="E5" s="372"/>
      <c r="F5" s="360"/>
      <c r="G5" s="351"/>
      <c r="H5" s="370"/>
      <c r="I5" s="372"/>
      <c r="J5" s="372"/>
      <c r="K5" s="372"/>
      <c r="L5" s="372"/>
      <c r="M5" s="310"/>
      <c r="N5" s="21">
        <v>1</v>
      </c>
      <c r="O5" s="21">
        <v>2</v>
      </c>
      <c r="P5" s="21">
        <v>3</v>
      </c>
      <c r="Q5" s="21">
        <v>4</v>
      </c>
      <c r="R5" s="21">
        <v>5</v>
      </c>
      <c r="S5" s="21">
        <v>6</v>
      </c>
      <c r="T5" s="21">
        <v>7</v>
      </c>
      <c r="U5" s="21">
        <v>8</v>
      </c>
    </row>
    <row r="6" spans="1:21" ht="15.75" customHeight="1">
      <c r="A6" s="351"/>
      <c r="B6" s="351"/>
      <c r="C6" s="370"/>
      <c r="D6" s="372"/>
      <c r="E6" s="372"/>
      <c r="F6" s="360"/>
      <c r="G6" s="351"/>
      <c r="H6" s="370"/>
      <c r="I6" s="372"/>
      <c r="J6" s="372"/>
      <c r="K6" s="372"/>
      <c r="L6" s="372"/>
      <c r="M6" s="310"/>
      <c r="N6" s="358" t="s">
        <v>82</v>
      </c>
      <c r="O6" s="303"/>
      <c r="P6" s="303"/>
      <c r="Q6" s="303"/>
      <c r="R6" s="303"/>
      <c r="S6" s="303"/>
      <c r="T6" s="303"/>
      <c r="U6" s="304"/>
    </row>
    <row r="7" spans="1:21" ht="15.75" customHeight="1">
      <c r="A7" s="352"/>
      <c r="B7" s="352"/>
      <c r="C7" s="335"/>
      <c r="D7" s="373"/>
      <c r="E7" s="373"/>
      <c r="F7" s="361"/>
      <c r="G7" s="352"/>
      <c r="H7" s="335"/>
      <c r="I7" s="373"/>
      <c r="J7" s="373"/>
      <c r="K7" s="373"/>
      <c r="L7" s="373"/>
      <c r="M7" s="378"/>
      <c r="N7" s="53"/>
      <c r="O7" s="54"/>
      <c r="P7" s="53"/>
      <c r="Q7" s="55"/>
      <c r="R7" s="53"/>
      <c r="S7" s="55"/>
      <c r="T7" s="53"/>
      <c r="U7" s="56"/>
    </row>
    <row r="8" spans="1:21" ht="15.75" customHeight="1">
      <c r="A8" s="57">
        <v>1</v>
      </c>
      <c r="B8" s="58">
        <v>2</v>
      </c>
      <c r="C8" s="43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M8" s="59">
        <v>13</v>
      </c>
      <c r="N8" s="13">
        <v>14</v>
      </c>
      <c r="O8" s="13">
        <v>15</v>
      </c>
      <c r="P8" s="13">
        <v>17</v>
      </c>
      <c r="Q8" s="13">
        <v>18</v>
      </c>
      <c r="R8" s="13">
        <v>19</v>
      </c>
      <c r="S8" s="13">
        <v>20</v>
      </c>
      <c r="T8" s="13">
        <v>21</v>
      </c>
      <c r="U8" s="13">
        <v>22</v>
      </c>
    </row>
    <row r="9" spans="1:21" ht="15.75" customHeight="1">
      <c r="A9" s="380" t="s">
        <v>83</v>
      </c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4"/>
    </row>
    <row r="10" spans="1:21" ht="15.75" customHeight="1">
      <c r="A10" s="346" t="s">
        <v>84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4"/>
    </row>
    <row r="11" spans="1:21" ht="28.5" customHeight="1">
      <c r="A11" s="60" t="s">
        <v>85</v>
      </c>
      <c r="B11" s="61" t="s">
        <v>86</v>
      </c>
      <c r="C11" s="62"/>
      <c r="D11" s="63"/>
      <c r="E11" s="63"/>
      <c r="F11" s="64"/>
      <c r="G11" s="65">
        <f>G12+G13</f>
        <v>7.5</v>
      </c>
      <c r="H11" s="66">
        <f t="shared" ref="H11:I11" si="0">SUM(H12:H13)</f>
        <v>225</v>
      </c>
      <c r="I11" s="66">
        <f t="shared" si="0"/>
        <v>8</v>
      </c>
      <c r="J11" s="66"/>
      <c r="K11" s="66"/>
      <c r="L11" s="66" t="s">
        <v>87</v>
      </c>
      <c r="M11" s="66">
        <f>SUM(M12:M13)</f>
        <v>217</v>
      </c>
      <c r="N11" s="25"/>
      <c r="O11" s="25"/>
      <c r="P11" s="25"/>
      <c r="Q11" s="25"/>
      <c r="R11" s="25"/>
      <c r="S11" s="25"/>
      <c r="T11" s="25"/>
      <c r="U11" s="25"/>
    </row>
    <row r="12" spans="1:21" ht="15.75" customHeight="1">
      <c r="A12" s="67" t="s">
        <v>88</v>
      </c>
      <c r="B12" s="68" t="s">
        <v>86</v>
      </c>
      <c r="C12" s="62"/>
      <c r="D12" s="62">
        <v>1</v>
      </c>
      <c r="E12" s="62"/>
      <c r="F12" s="64"/>
      <c r="G12" s="69">
        <v>4</v>
      </c>
      <c r="H12" s="25">
        <f t="shared" ref="H12:H19" si="1">G12*30</f>
        <v>120</v>
      </c>
      <c r="I12" s="25">
        <v>4</v>
      </c>
      <c r="J12" s="25"/>
      <c r="K12" s="25"/>
      <c r="L12" s="25" t="s">
        <v>89</v>
      </c>
      <c r="M12" s="25">
        <f t="shared" ref="M12:M20" si="2">H12-I12</f>
        <v>116</v>
      </c>
      <c r="N12" s="70" t="s">
        <v>89</v>
      </c>
      <c r="O12" s="70"/>
      <c r="P12" s="70"/>
      <c r="Q12" s="70"/>
      <c r="R12" s="70"/>
      <c r="S12" s="70"/>
      <c r="T12" s="70"/>
      <c r="U12" s="25"/>
    </row>
    <row r="13" spans="1:21" ht="15.75" customHeight="1">
      <c r="A13" s="67" t="s">
        <v>90</v>
      </c>
      <c r="B13" s="68" t="s">
        <v>86</v>
      </c>
      <c r="C13" s="62"/>
      <c r="D13" s="62">
        <v>2</v>
      </c>
      <c r="E13" s="62"/>
      <c r="F13" s="64"/>
      <c r="G13" s="69">
        <v>3.5</v>
      </c>
      <c r="H13" s="25">
        <f t="shared" si="1"/>
        <v>105</v>
      </c>
      <c r="I13" s="25">
        <v>4</v>
      </c>
      <c r="J13" s="25"/>
      <c r="K13" s="25"/>
      <c r="L13" s="25" t="s">
        <v>89</v>
      </c>
      <c r="M13" s="71">
        <f t="shared" si="2"/>
        <v>101</v>
      </c>
      <c r="N13" s="70"/>
      <c r="O13" s="70" t="s">
        <v>89</v>
      </c>
      <c r="P13" s="70"/>
      <c r="Q13" s="70"/>
      <c r="R13" s="70"/>
      <c r="S13" s="70"/>
      <c r="T13" s="70"/>
      <c r="U13" s="25"/>
    </row>
    <row r="14" spans="1:21" ht="15.75" customHeight="1">
      <c r="A14" s="60" t="s">
        <v>91</v>
      </c>
      <c r="B14" s="72" t="s">
        <v>92</v>
      </c>
      <c r="C14" s="73"/>
      <c r="D14" s="63" t="s">
        <v>93</v>
      </c>
      <c r="E14" s="63"/>
      <c r="F14" s="74"/>
      <c r="G14" s="75">
        <v>2</v>
      </c>
      <c r="H14" s="62">
        <f t="shared" si="1"/>
        <v>60</v>
      </c>
      <c r="I14" s="62">
        <v>4</v>
      </c>
      <c r="J14" s="62" t="s">
        <v>89</v>
      </c>
      <c r="K14" s="62"/>
      <c r="L14" s="62"/>
      <c r="M14" s="76">
        <f t="shared" si="2"/>
        <v>56</v>
      </c>
      <c r="N14" s="70" t="s">
        <v>89</v>
      </c>
      <c r="O14" s="70"/>
      <c r="P14" s="70"/>
      <c r="Q14" s="70"/>
      <c r="R14" s="70"/>
      <c r="S14" s="70"/>
      <c r="T14" s="70"/>
      <c r="U14" s="77"/>
    </row>
    <row r="15" spans="1:21" ht="15.75" customHeight="1">
      <c r="A15" s="60" t="s">
        <v>94</v>
      </c>
      <c r="B15" s="72" t="s">
        <v>95</v>
      </c>
      <c r="C15" s="62">
        <v>1</v>
      </c>
      <c r="D15" s="63"/>
      <c r="E15" s="63"/>
      <c r="F15" s="74"/>
      <c r="G15" s="75">
        <v>7</v>
      </c>
      <c r="H15" s="62">
        <f t="shared" si="1"/>
        <v>210</v>
      </c>
      <c r="I15" s="62">
        <v>8</v>
      </c>
      <c r="J15" s="62" t="s">
        <v>87</v>
      </c>
      <c r="K15" s="62"/>
      <c r="L15" s="62"/>
      <c r="M15" s="76">
        <f t="shared" si="2"/>
        <v>202</v>
      </c>
      <c r="N15" s="70" t="s">
        <v>87</v>
      </c>
      <c r="O15" s="78"/>
      <c r="P15" s="70"/>
      <c r="Q15" s="70"/>
      <c r="R15" s="70"/>
      <c r="S15" s="70"/>
      <c r="T15" s="70"/>
      <c r="U15" s="77"/>
    </row>
    <row r="16" spans="1:21" ht="34.5" customHeight="1">
      <c r="A16" s="60" t="s">
        <v>96</v>
      </c>
      <c r="B16" s="72" t="s">
        <v>97</v>
      </c>
      <c r="C16" s="62"/>
      <c r="D16" s="62" t="s">
        <v>98</v>
      </c>
      <c r="E16" s="76"/>
      <c r="F16" s="79"/>
      <c r="G16" s="80">
        <v>7</v>
      </c>
      <c r="H16" s="81">
        <f t="shared" si="1"/>
        <v>210</v>
      </c>
      <c r="I16" s="82">
        <v>8</v>
      </c>
      <c r="J16" s="62"/>
      <c r="K16" s="62"/>
      <c r="L16" s="62" t="s">
        <v>87</v>
      </c>
      <c r="M16" s="76">
        <f t="shared" si="2"/>
        <v>202</v>
      </c>
      <c r="N16" s="25" t="s">
        <v>89</v>
      </c>
      <c r="O16" s="25" t="s">
        <v>89</v>
      </c>
      <c r="P16" s="70"/>
      <c r="Q16" s="70"/>
      <c r="R16" s="70"/>
      <c r="S16" s="70"/>
      <c r="T16" s="70"/>
      <c r="U16" s="25"/>
    </row>
    <row r="17" spans="1:21" ht="18" customHeight="1">
      <c r="A17" s="60" t="s">
        <v>99</v>
      </c>
      <c r="B17" s="61" t="s">
        <v>100</v>
      </c>
      <c r="C17" s="74">
        <v>1</v>
      </c>
      <c r="D17" s="62"/>
      <c r="E17" s="62"/>
      <c r="F17" s="62"/>
      <c r="G17" s="75">
        <v>4</v>
      </c>
      <c r="H17" s="62">
        <f t="shared" si="1"/>
        <v>120</v>
      </c>
      <c r="I17" s="62">
        <v>8</v>
      </c>
      <c r="J17" s="62" t="s">
        <v>89</v>
      </c>
      <c r="K17" s="62"/>
      <c r="L17" s="62" t="s">
        <v>89</v>
      </c>
      <c r="M17" s="62">
        <f t="shared" si="2"/>
        <v>112</v>
      </c>
      <c r="N17" s="70" t="s">
        <v>87</v>
      </c>
      <c r="O17" s="70"/>
      <c r="P17" s="70"/>
      <c r="Q17" s="70"/>
      <c r="R17" s="70"/>
      <c r="S17" s="70"/>
      <c r="T17" s="70"/>
      <c r="U17" s="25"/>
    </row>
    <row r="18" spans="1:21" ht="15.75" customHeight="1">
      <c r="A18" s="60" t="s">
        <v>101</v>
      </c>
      <c r="B18" s="72" t="s">
        <v>102</v>
      </c>
      <c r="C18" s="62">
        <v>2</v>
      </c>
      <c r="D18" s="62"/>
      <c r="E18" s="62"/>
      <c r="F18" s="83"/>
      <c r="G18" s="75">
        <v>4</v>
      </c>
      <c r="H18" s="62">
        <f t="shared" si="1"/>
        <v>120</v>
      </c>
      <c r="I18" s="62">
        <v>4</v>
      </c>
      <c r="J18" s="62" t="s">
        <v>89</v>
      </c>
      <c r="K18" s="62"/>
      <c r="L18" s="62"/>
      <c r="M18" s="62">
        <f t="shared" si="2"/>
        <v>116</v>
      </c>
      <c r="N18" s="70"/>
      <c r="O18" s="70" t="s">
        <v>89</v>
      </c>
      <c r="P18" s="70"/>
      <c r="Q18" s="70"/>
      <c r="R18" s="70"/>
      <c r="S18" s="70"/>
      <c r="T18" s="70"/>
      <c r="U18" s="25"/>
    </row>
    <row r="19" spans="1:21" ht="30.75" customHeight="1">
      <c r="A19" s="60" t="s">
        <v>103</v>
      </c>
      <c r="B19" s="61" t="s">
        <v>104</v>
      </c>
      <c r="C19" s="74"/>
      <c r="D19" s="62">
        <v>5</v>
      </c>
      <c r="E19" s="62"/>
      <c r="F19" s="62"/>
      <c r="G19" s="75">
        <v>4</v>
      </c>
      <c r="H19" s="62">
        <f t="shared" si="1"/>
        <v>120</v>
      </c>
      <c r="I19" s="62">
        <v>8</v>
      </c>
      <c r="J19" s="62" t="s">
        <v>89</v>
      </c>
      <c r="K19" s="62"/>
      <c r="L19" s="62" t="s">
        <v>105</v>
      </c>
      <c r="M19" s="62">
        <f t="shared" si="2"/>
        <v>112</v>
      </c>
      <c r="N19" s="70"/>
      <c r="O19" s="70"/>
      <c r="P19" s="70"/>
      <c r="Q19" s="70"/>
      <c r="R19" s="70" t="s">
        <v>106</v>
      </c>
      <c r="S19" s="70"/>
      <c r="T19" s="70"/>
      <c r="U19" s="25"/>
    </row>
    <row r="20" spans="1:21" ht="27.6" customHeight="1">
      <c r="A20" s="60" t="s">
        <v>107</v>
      </c>
      <c r="B20" s="301" t="s">
        <v>359</v>
      </c>
      <c r="C20" s="74"/>
      <c r="D20" s="84" t="s">
        <v>108</v>
      </c>
      <c r="E20" s="62"/>
      <c r="F20" s="62"/>
      <c r="G20" s="85">
        <v>3</v>
      </c>
      <c r="H20" s="84">
        <v>90</v>
      </c>
      <c r="I20" s="84">
        <v>4</v>
      </c>
      <c r="J20" s="84" t="s">
        <v>89</v>
      </c>
      <c r="K20" s="84"/>
      <c r="L20" s="84"/>
      <c r="M20" s="62">
        <f t="shared" si="2"/>
        <v>86</v>
      </c>
      <c r="N20" s="70"/>
      <c r="O20" s="70"/>
      <c r="P20" s="70"/>
      <c r="Q20" s="70" t="s">
        <v>89</v>
      </c>
      <c r="R20" s="70"/>
      <c r="S20" s="70"/>
      <c r="T20" s="70"/>
      <c r="U20" s="25"/>
    </row>
    <row r="21" spans="1:21" ht="15.75" customHeight="1">
      <c r="A21" s="348" t="s">
        <v>109</v>
      </c>
      <c r="B21" s="304"/>
      <c r="C21" s="62"/>
      <c r="D21" s="62"/>
      <c r="E21" s="62"/>
      <c r="F21" s="62"/>
      <c r="G21" s="86">
        <f t="shared" ref="G21:I21" si="3">G11+G14+G15+G16+G17+G18+G19+G20</f>
        <v>38.5</v>
      </c>
      <c r="H21" s="86">
        <f t="shared" si="3"/>
        <v>1155</v>
      </c>
      <c r="I21" s="86">
        <f t="shared" si="3"/>
        <v>52</v>
      </c>
      <c r="J21" s="86" t="s">
        <v>110</v>
      </c>
      <c r="K21" s="86">
        <f>K11+K14+K15+K16+K17+K18+K19+K20</f>
        <v>0</v>
      </c>
      <c r="L21" s="87" t="s">
        <v>111</v>
      </c>
      <c r="M21" s="86">
        <f>M11+M14+M15+M16+M17+M18+M19+M20</f>
        <v>1103</v>
      </c>
      <c r="N21" s="88" t="s">
        <v>110</v>
      </c>
      <c r="O21" s="88" t="s">
        <v>112</v>
      </c>
      <c r="P21" s="88">
        <f>SUM(P11:P19)</f>
        <v>0</v>
      </c>
      <c r="Q21" s="88" t="s">
        <v>89</v>
      </c>
      <c r="R21" s="89" t="s">
        <v>106</v>
      </c>
      <c r="S21" s="88">
        <f t="shared" ref="S21:U21" si="4">SUM(S11:S19)</f>
        <v>0</v>
      </c>
      <c r="T21" s="88">
        <f t="shared" si="4"/>
        <v>0</v>
      </c>
      <c r="U21" s="88">
        <f t="shared" si="4"/>
        <v>0</v>
      </c>
    </row>
    <row r="22" spans="1:21" ht="16.5" customHeight="1">
      <c r="A22" s="348" t="s">
        <v>113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4"/>
    </row>
    <row r="23" spans="1:21" ht="15.75" customHeight="1">
      <c r="A23" s="60" t="s">
        <v>114</v>
      </c>
      <c r="B23" s="72" t="s">
        <v>115</v>
      </c>
      <c r="C23" s="62"/>
      <c r="D23" s="62"/>
      <c r="E23" s="62"/>
      <c r="F23" s="83"/>
      <c r="G23" s="75">
        <f t="shared" ref="G23:I23" si="5">G24+G26+G25</f>
        <v>14.5</v>
      </c>
      <c r="H23" s="90">
        <f t="shared" si="5"/>
        <v>435</v>
      </c>
      <c r="I23" s="90">
        <f t="shared" si="5"/>
        <v>24</v>
      </c>
      <c r="J23" s="90" t="s">
        <v>112</v>
      </c>
      <c r="K23" s="90">
        <f>K24+K26+K25</f>
        <v>0</v>
      </c>
      <c r="L23" s="90" t="s">
        <v>112</v>
      </c>
      <c r="M23" s="90">
        <f>M24+M26+M25</f>
        <v>411</v>
      </c>
      <c r="N23" s="25"/>
      <c r="O23" s="25"/>
      <c r="P23" s="25"/>
      <c r="Q23" s="25"/>
      <c r="R23" s="25"/>
      <c r="S23" s="25"/>
      <c r="T23" s="25"/>
      <c r="U23" s="25"/>
    </row>
    <row r="24" spans="1:21" ht="26.25" customHeight="1">
      <c r="A24" s="67" t="s">
        <v>116</v>
      </c>
      <c r="B24" s="68" t="s">
        <v>115</v>
      </c>
      <c r="C24" s="91"/>
      <c r="D24" s="67" t="s">
        <v>93</v>
      </c>
      <c r="E24" s="67"/>
      <c r="F24" s="67"/>
      <c r="G24" s="92">
        <v>6</v>
      </c>
      <c r="H24" s="25">
        <f t="shared" ref="H24:H26" si="6">G24*30</f>
        <v>180</v>
      </c>
      <c r="I24" s="25">
        <v>8</v>
      </c>
      <c r="J24" s="25" t="s">
        <v>89</v>
      </c>
      <c r="K24" s="25"/>
      <c r="L24" s="25" t="s">
        <v>89</v>
      </c>
      <c r="M24" s="25">
        <f t="shared" ref="M24:M26" si="7">H24-I24</f>
        <v>172</v>
      </c>
      <c r="N24" s="25" t="s">
        <v>87</v>
      </c>
      <c r="O24" s="25"/>
      <c r="P24" s="25"/>
      <c r="Q24" s="25"/>
      <c r="R24" s="25"/>
      <c r="S24" s="25"/>
      <c r="T24" s="25"/>
      <c r="U24" s="25"/>
    </row>
    <row r="25" spans="1:21" ht="26.25" customHeight="1">
      <c r="A25" s="67" t="s">
        <v>117</v>
      </c>
      <c r="B25" s="68" t="s">
        <v>115</v>
      </c>
      <c r="C25" s="91"/>
      <c r="D25" s="67" t="s">
        <v>118</v>
      </c>
      <c r="E25" s="67"/>
      <c r="F25" s="67"/>
      <c r="G25" s="92">
        <v>5</v>
      </c>
      <c r="H25" s="25">
        <f t="shared" si="6"/>
        <v>150</v>
      </c>
      <c r="I25" s="25">
        <v>8</v>
      </c>
      <c r="J25" s="25" t="s">
        <v>89</v>
      </c>
      <c r="K25" s="25"/>
      <c r="L25" s="25" t="s">
        <v>89</v>
      </c>
      <c r="M25" s="25">
        <f t="shared" si="7"/>
        <v>142</v>
      </c>
      <c r="N25" s="25"/>
      <c r="O25" s="25" t="s">
        <v>87</v>
      </c>
      <c r="P25" s="25"/>
      <c r="Q25" s="25"/>
      <c r="R25" s="25"/>
      <c r="S25" s="25"/>
      <c r="T25" s="25"/>
      <c r="U25" s="25"/>
    </row>
    <row r="26" spans="1:21" ht="15.75" customHeight="1">
      <c r="A26" s="67" t="s">
        <v>119</v>
      </c>
      <c r="B26" s="68" t="s">
        <v>115</v>
      </c>
      <c r="C26" s="91">
        <v>3</v>
      </c>
      <c r="D26" s="21"/>
      <c r="E26" s="21"/>
      <c r="F26" s="67"/>
      <c r="G26" s="92">
        <v>3.5</v>
      </c>
      <c r="H26" s="25">
        <f t="shared" si="6"/>
        <v>105</v>
      </c>
      <c r="I26" s="25">
        <v>8</v>
      </c>
      <c r="J26" s="25" t="s">
        <v>89</v>
      </c>
      <c r="K26" s="25"/>
      <c r="L26" s="25" t="s">
        <v>89</v>
      </c>
      <c r="M26" s="25">
        <f t="shared" si="7"/>
        <v>97</v>
      </c>
      <c r="N26" s="25"/>
      <c r="O26" s="25"/>
      <c r="P26" s="25" t="s">
        <v>87</v>
      </c>
      <c r="Q26" s="25"/>
      <c r="R26" s="25"/>
      <c r="S26" s="25"/>
      <c r="T26" s="25"/>
      <c r="U26" s="25"/>
    </row>
    <row r="27" spans="1:21" ht="15.75" customHeight="1">
      <c r="A27" s="60" t="s">
        <v>120</v>
      </c>
      <c r="B27" s="72" t="s">
        <v>121</v>
      </c>
      <c r="C27" s="62"/>
      <c r="D27" s="62"/>
      <c r="E27" s="62"/>
      <c r="F27" s="83"/>
      <c r="G27" s="75">
        <f t="shared" ref="G27:H27" si="8">G28+G29</f>
        <v>8</v>
      </c>
      <c r="H27" s="90">
        <f t="shared" si="8"/>
        <v>240</v>
      </c>
      <c r="I27" s="90">
        <v>16</v>
      </c>
      <c r="J27" s="90" t="s">
        <v>87</v>
      </c>
      <c r="K27" s="90">
        <f>K28+K29</f>
        <v>0</v>
      </c>
      <c r="L27" s="90" t="s">
        <v>87</v>
      </c>
      <c r="M27" s="90">
        <f>M28+M29</f>
        <v>224</v>
      </c>
      <c r="N27" s="25"/>
      <c r="O27" s="25"/>
      <c r="P27" s="25"/>
      <c r="Q27" s="25"/>
      <c r="R27" s="25"/>
      <c r="S27" s="25"/>
      <c r="T27" s="25"/>
      <c r="U27" s="25"/>
    </row>
    <row r="28" spans="1:21" ht="22.5" customHeight="1">
      <c r="A28" s="67" t="s">
        <v>122</v>
      </c>
      <c r="B28" s="93" t="s">
        <v>121</v>
      </c>
      <c r="C28" s="91"/>
      <c r="D28" s="67" t="s">
        <v>93</v>
      </c>
      <c r="E28" s="67"/>
      <c r="F28" s="67"/>
      <c r="G28" s="92">
        <v>3.5</v>
      </c>
      <c r="H28" s="25">
        <f t="shared" ref="H28:H29" si="9">G28*30</f>
        <v>105</v>
      </c>
      <c r="I28" s="25">
        <v>8</v>
      </c>
      <c r="J28" s="25" t="s">
        <v>89</v>
      </c>
      <c r="K28" s="25"/>
      <c r="L28" s="25" t="s">
        <v>89</v>
      </c>
      <c r="M28" s="25">
        <f t="shared" ref="M28:M29" si="10">H28-I28</f>
        <v>97</v>
      </c>
      <c r="N28" s="25" t="s">
        <v>87</v>
      </c>
      <c r="O28" s="25"/>
      <c r="P28" s="25"/>
      <c r="Q28" s="25"/>
      <c r="R28" s="25"/>
      <c r="S28" s="25"/>
      <c r="T28" s="25"/>
      <c r="U28" s="25"/>
    </row>
    <row r="29" spans="1:21" ht="15.75" customHeight="1">
      <c r="A29" s="67" t="s">
        <v>123</v>
      </c>
      <c r="B29" s="93" t="s">
        <v>121</v>
      </c>
      <c r="C29" s="91">
        <v>2</v>
      </c>
      <c r="D29" s="21"/>
      <c r="E29" s="21"/>
      <c r="F29" s="67"/>
      <c r="G29" s="92">
        <v>4.5</v>
      </c>
      <c r="H29" s="25">
        <f t="shared" si="9"/>
        <v>135</v>
      </c>
      <c r="I29" s="25">
        <v>8</v>
      </c>
      <c r="J29" s="25" t="s">
        <v>89</v>
      </c>
      <c r="K29" s="25"/>
      <c r="L29" s="25" t="s">
        <v>89</v>
      </c>
      <c r="M29" s="25">
        <f t="shared" si="10"/>
        <v>127</v>
      </c>
      <c r="N29" s="25"/>
      <c r="O29" s="25" t="s">
        <v>87</v>
      </c>
      <c r="P29" s="25"/>
      <c r="Q29" s="25"/>
      <c r="R29" s="25"/>
      <c r="S29" s="25"/>
      <c r="T29" s="25"/>
      <c r="U29" s="25"/>
    </row>
    <row r="30" spans="1:21" ht="15.75" customHeight="1">
      <c r="A30" s="60" t="s">
        <v>124</v>
      </c>
      <c r="B30" s="72" t="s">
        <v>125</v>
      </c>
      <c r="C30" s="62"/>
      <c r="D30" s="62"/>
      <c r="E30" s="62"/>
      <c r="F30" s="83"/>
      <c r="G30" s="75">
        <f t="shared" ref="G30:I30" si="11">G31+G34+G32+G33</f>
        <v>23.5</v>
      </c>
      <c r="H30" s="90">
        <f t="shared" si="11"/>
        <v>705</v>
      </c>
      <c r="I30" s="90">
        <f t="shared" si="11"/>
        <v>24</v>
      </c>
      <c r="J30" s="90" t="s">
        <v>112</v>
      </c>
      <c r="K30" s="90">
        <f>K31+K34+K32+K33</f>
        <v>0</v>
      </c>
      <c r="L30" s="90" t="s">
        <v>112</v>
      </c>
      <c r="M30" s="90">
        <f>M31+M34+M32+M33</f>
        <v>681</v>
      </c>
      <c r="N30" s="25"/>
      <c r="O30" s="25"/>
      <c r="P30" s="25"/>
      <c r="Q30" s="25"/>
      <c r="R30" s="25"/>
      <c r="S30" s="25"/>
      <c r="T30" s="25"/>
      <c r="U30" s="25"/>
    </row>
    <row r="31" spans="1:21" ht="26.25" customHeight="1">
      <c r="A31" s="67" t="s">
        <v>126</v>
      </c>
      <c r="B31" s="68" t="s">
        <v>127</v>
      </c>
      <c r="C31" s="91">
        <v>2</v>
      </c>
      <c r="D31" s="67"/>
      <c r="E31" s="67"/>
      <c r="F31" s="67"/>
      <c r="G31" s="92">
        <v>5</v>
      </c>
      <c r="H31" s="25">
        <f t="shared" ref="H31:H36" si="12">G31*30</f>
        <v>150</v>
      </c>
      <c r="I31" s="25">
        <v>8</v>
      </c>
      <c r="J31" s="25" t="s">
        <v>89</v>
      </c>
      <c r="K31" s="25"/>
      <c r="L31" s="25" t="s">
        <v>89</v>
      </c>
      <c r="M31" s="25">
        <f t="shared" ref="M31:M36" si="13">H31-I31</f>
        <v>142</v>
      </c>
      <c r="N31" s="25"/>
      <c r="O31" s="25" t="s">
        <v>87</v>
      </c>
      <c r="P31" s="25"/>
      <c r="Q31" s="25"/>
      <c r="R31" s="25"/>
      <c r="S31" s="25"/>
      <c r="T31" s="25"/>
      <c r="U31" s="25"/>
    </row>
    <row r="32" spans="1:21" ht="26.25" customHeight="1">
      <c r="A32" s="67" t="s">
        <v>128</v>
      </c>
      <c r="B32" s="68" t="s">
        <v>127</v>
      </c>
      <c r="C32" s="91"/>
      <c r="D32" s="67" t="s">
        <v>129</v>
      </c>
      <c r="E32" s="67"/>
      <c r="F32" s="67"/>
      <c r="G32" s="92">
        <v>8</v>
      </c>
      <c r="H32" s="25">
        <f t="shared" si="12"/>
        <v>240</v>
      </c>
      <c r="I32" s="25">
        <v>8</v>
      </c>
      <c r="J32" s="25" t="s">
        <v>89</v>
      </c>
      <c r="K32" s="25"/>
      <c r="L32" s="25" t="s">
        <v>89</v>
      </c>
      <c r="M32" s="25">
        <f t="shared" si="13"/>
        <v>232</v>
      </c>
      <c r="N32" s="25"/>
      <c r="O32" s="25"/>
      <c r="P32" s="25" t="s">
        <v>87</v>
      </c>
      <c r="Q32" s="25"/>
      <c r="R32" s="25"/>
      <c r="S32" s="25"/>
      <c r="T32" s="25"/>
      <c r="U32" s="25"/>
    </row>
    <row r="33" spans="1:21" ht="26.25" customHeight="1">
      <c r="A33" s="67" t="s">
        <v>130</v>
      </c>
      <c r="B33" s="68" t="s">
        <v>127</v>
      </c>
      <c r="C33" s="91">
        <v>4</v>
      </c>
      <c r="D33" s="67"/>
      <c r="E33" s="67"/>
      <c r="F33" s="67"/>
      <c r="G33" s="92">
        <v>9</v>
      </c>
      <c r="H33" s="25">
        <f t="shared" si="12"/>
        <v>270</v>
      </c>
      <c r="I33" s="25">
        <v>8</v>
      </c>
      <c r="J33" s="25" t="s">
        <v>89</v>
      </c>
      <c r="K33" s="25"/>
      <c r="L33" s="25" t="s">
        <v>89</v>
      </c>
      <c r="M33" s="25">
        <f t="shared" si="13"/>
        <v>262</v>
      </c>
      <c r="N33" s="25"/>
      <c r="O33" s="25"/>
      <c r="P33" s="25"/>
      <c r="Q33" s="25" t="s">
        <v>87</v>
      </c>
      <c r="R33" s="25"/>
      <c r="S33" s="25"/>
      <c r="T33" s="25"/>
      <c r="U33" s="25"/>
    </row>
    <row r="34" spans="1:21" ht="15.75" customHeight="1">
      <c r="A34" s="67" t="s">
        <v>131</v>
      </c>
      <c r="B34" s="68" t="s">
        <v>132</v>
      </c>
      <c r="C34" s="91"/>
      <c r="D34" s="21"/>
      <c r="E34" s="21"/>
      <c r="F34" s="67" t="s">
        <v>108</v>
      </c>
      <c r="G34" s="92">
        <v>1.5</v>
      </c>
      <c r="H34" s="25">
        <f t="shared" si="12"/>
        <v>45</v>
      </c>
      <c r="I34" s="25">
        <f>J34+K34+L34</f>
        <v>0</v>
      </c>
      <c r="J34" s="25"/>
      <c r="K34" s="25"/>
      <c r="L34" s="25"/>
      <c r="M34" s="25">
        <f t="shared" si="13"/>
        <v>45</v>
      </c>
      <c r="N34" s="25"/>
      <c r="O34" s="25"/>
      <c r="P34" s="25"/>
      <c r="Q34" s="25" t="s">
        <v>133</v>
      </c>
      <c r="R34" s="25"/>
      <c r="S34" s="25"/>
      <c r="T34" s="25"/>
      <c r="U34" s="25"/>
    </row>
    <row r="35" spans="1:21" ht="18" customHeight="1">
      <c r="A35" s="60" t="s">
        <v>134</v>
      </c>
      <c r="B35" s="61" t="s">
        <v>135</v>
      </c>
      <c r="C35" s="74">
        <v>3</v>
      </c>
      <c r="D35" s="62"/>
      <c r="E35" s="62"/>
      <c r="F35" s="62"/>
      <c r="G35" s="75">
        <v>4</v>
      </c>
      <c r="H35" s="62">
        <f t="shared" si="12"/>
        <v>120</v>
      </c>
      <c r="I35" s="62">
        <v>8</v>
      </c>
      <c r="J35" s="62" t="s">
        <v>89</v>
      </c>
      <c r="K35" s="62"/>
      <c r="L35" s="62" t="s">
        <v>89</v>
      </c>
      <c r="M35" s="62">
        <f t="shared" si="13"/>
        <v>112</v>
      </c>
      <c r="N35" s="25"/>
      <c r="O35" s="25"/>
      <c r="P35" s="25" t="s">
        <v>87</v>
      </c>
      <c r="Q35" s="25"/>
      <c r="R35" s="25"/>
      <c r="S35" s="25"/>
      <c r="T35" s="25"/>
      <c r="U35" s="25"/>
    </row>
    <row r="36" spans="1:21" ht="16.5" customHeight="1">
      <c r="A36" s="60" t="s">
        <v>136</v>
      </c>
      <c r="B36" s="72" t="s">
        <v>137</v>
      </c>
      <c r="C36" s="60"/>
      <c r="D36" s="60" t="s">
        <v>129</v>
      </c>
      <c r="E36" s="60"/>
      <c r="F36" s="94"/>
      <c r="G36" s="95">
        <v>3.5</v>
      </c>
      <c r="H36" s="66">
        <f t="shared" si="12"/>
        <v>105</v>
      </c>
      <c r="I36" s="96">
        <v>8</v>
      </c>
      <c r="J36" s="66" t="s">
        <v>89</v>
      </c>
      <c r="K36" s="66" t="s">
        <v>89</v>
      </c>
      <c r="L36" s="66"/>
      <c r="M36" s="96">
        <f t="shared" si="13"/>
        <v>97</v>
      </c>
      <c r="N36" s="62"/>
      <c r="O36" s="62"/>
      <c r="P36" s="25" t="s">
        <v>87</v>
      </c>
      <c r="Q36" s="25"/>
      <c r="R36" s="62"/>
      <c r="S36" s="62"/>
      <c r="T36" s="62"/>
      <c r="U36" s="62"/>
    </row>
    <row r="37" spans="1:21" ht="15.75" customHeight="1">
      <c r="A37" s="60" t="s">
        <v>138</v>
      </c>
      <c r="B37" s="61" t="s">
        <v>139</v>
      </c>
      <c r="C37" s="62"/>
      <c r="D37" s="62"/>
      <c r="E37" s="62"/>
      <c r="F37" s="83"/>
      <c r="G37" s="75">
        <f t="shared" ref="G37:I37" si="14">G38+G39</f>
        <v>15.5</v>
      </c>
      <c r="H37" s="90">
        <f t="shared" si="14"/>
        <v>465</v>
      </c>
      <c r="I37" s="90">
        <f t="shared" si="14"/>
        <v>16</v>
      </c>
      <c r="J37" s="90" t="s">
        <v>87</v>
      </c>
      <c r="K37" s="90">
        <f>K38+K39</f>
        <v>0</v>
      </c>
      <c r="L37" s="90" t="s">
        <v>87</v>
      </c>
      <c r="M37" s="90">
        <f>M38+M39</f>
        <v>449</v>
      </c>
      <c r="N37" s="25"/>
      <c r="O37" s="25"/>
      <c r="P37" s="25"/>
      <c r="Q37" s="25"/>
      <c r="R37" s="25"/>
      <c r="S37" s="25"/>
      <c r="T37" s="25"/>
      <c r="U37" s="25"/>
    </row>
    <row r="38" spans="1:21" ht="23.25" customHeight="1">
      <c r="A38" s="67" t="s">
        <v>140</v>
      </c>
      <c r="B38" s="68" t="s">
        <v>139</v>
      </c>
      <c r="C38" s="91"/>
      <c r="D38" s="67" t="s">
        <v>129</v>
      </c>
      <c r="E38" s="67"/>
      <c r="F38" s="67"/>
      <c r="G38" s="92">
        <v>7</v>
      </c>
      <c r="H38" s="25">
        <f t="shared" ref="H38:H40" si="15">G38*30</f>
        <v>210</v>
      </c>
      <c r="I38" s="25">
        <v>8</v>
      </c>
      <c r="J38" s="25" t="s">
        <v>89</v>
      </c>
      <c r="K38" s="25"/>
      <c r="L38" s="25" t="s">
        <v>89</v>
      </c>
      <c r="M38" s="25">
        <f t="shared" ref="M38:M40" si="16">H38-I38</f>
        <v>202</v>
      </c>
      <c r="N38" s="25"/>
      <c r="O38" s="25"/>
      <c r="P38" s="25" t="s">
        <v>87</v>
      </c>
      <c r="Q38" s="25"/>
      <c r="R38" s="25"/>
      <c r="S38" s="25"/>
      <c r="T38" s="25"/>
      <c r="U38" s="25"/>
    </row>
    <row r="39" spans="1:21" ht="15.75" customHeight="1">
      <c r="A39" s="67" t="s">
        <v>141</v>
      </c>
      <c r="B39" s="68" t="s">
        <v>139</v>
      </c>
      <c r="C39" s="91">
        <v>4</v>
      </c>
      <c r="D39" s="21"/>
      <c r="E39" s="21"/>
      <c r="F39" s="67"/>
      <c r="G39" s="92">
        <v>8.5</v>
      </c>
      <c r="H39" s="25">
        <f t="shared" si="15"/>
        <v>255</v>
      </c>
      <c r="I39" s="25">
        <v>8</v>
      </c>
      <c r="J39" s="25" t="s">
        <v>89</v>
      </c>
      <c r="K39" s="25"/>
      <c r="L39" s="25" t="s">
        <v>89</v>
      </c>
      <c r="M39" s="25">
        <f t="shared" si="16"/>
        <v>247</v>
      </c>
      <c r="N39" s="25"/>
      <c r="O39" s="25"/>
      <c r="P39" s="25"/>
      <c r="Q39" s="25" t="s">
        <v>87</v>
      </c>
      <c r="R39" s="25"/>
      <c r="S39" s="25"/>
      <c r="T39" s="25"/>
      <c r="U39" s="25"/>
    </row>
    <row r="40" spans="1:21" ht="18" customHeight="1">
      <c r="A40" s="60" t="s">
        <v>142</v>
      </c>
      <c r="B40" s="61" t="s">
        <v>143</v>
      </c>
      <c r="C40" s="74">
        <v>5</v>
      </c>
      <c r="D40" s="62"/>
      <c r="E40" s="62"/>
      <c r="F40" s="62"/>
      <c r="G40" s="75">
        <v>5</v>
      </c>
      <c r="H40" s="62">
        <f t="shared" si="15"/>
        <v>150</v>
      </c>
      <c r="I40" s="62">
        <v>8</v>
      </c>
      <c r="J40" s="62" t="s">
        <v>89</v>
      </c>
      <c r="K40" s="62"/>
      <c r="L40" s="62" t="s">
        <v>89</v>
      </c>
      <c r="M40" s="62">
        <f t="shared" si="16"/>
        <v>142</v>
      </c>
      <c r="N40" s="25"/>
      <c r="O40" s="25"/>
      <c r="P40" s="25"/>
      <c r="Q40" s="25"/>
      <c r="R40" s="25" t="s">
        <v>87</v>
      </c>
      <c r="S40" s="25"/>
      <c r="T40" s="25"/>
      <c r="U40" s="25"/>
    </row>
    <row r="41" spans="1:21" ht="32.25" customHeight="1">
      <c r="A41" s="60" t="s">
        <v>144</v>
      </c>
      <c r="B41" s="72" t="s">
        <v>145</v>
      </c>
      <c r="C41" s="62"/>
      <c r="D41" s="62"/>
      <c r="E41" s="62"/>
      <c r="F41" s="83"/>
      <c r="G41" s="75">
        <f t="shared" ref="G41:I41" si="17">G42+G43</f>
        <v>11</v>
      </c>
      <c r="H41" s="90">
        <f t="shared" si="17"/>
        <v>330</v>
      </c>
      <c r="I41" s="90">
        <f t="shared" si="17"/>
        <v>16</v>
      </c>
      <c r="J41" s="90" t="s">
        <v>87</v>
      </c>
      <c r="K41" s="90">
        <f>K42+K43</f>
        <v>0</v>
      </c>
      <c r="L41" s="90" t="s">
        <v>87</v>
      </c>
      <c r="M41" s="90">
        <f>M42+M43</f>
        <v>314</v>
      </c>
      <c r="N41" s="25"/>
      <c r="O41" s="25"/>
      <c r="P41" s="25"/>
      <c r="Q41" s="25"/>
      <c r="R41" s="25"/>
      <c r="S41" s="25"/>
      <c r="T41" s="25"/>
      <c r="U41" s="25"/>
    </row>
    <row r="42" spans="1:21" ht="32.25" customHeight="1">
      <c r="A42" s="60" t="s">
        <v>146</v>
      </c>
      <c r="B42" s="93" t="s">
        <v>145</v>
      </c>
      <c r="C42" s="25"/>
      <c r="D42" s="25">
        <v>5</v>
      </c>
      <c r="E42" s="62"/>
      <c r="F42" s="83"/>
      <c r="G42" s="92">
        <v>6</v>
      </c>
      <c r="H42" s="25">
        <f t="shared" ref="H42:H46" si="18">G42*30</f>
        <v>180</v>
      </c>
      <c r="I42" s="25">
        <v>8</v>
      </c>
      <c r="J42" s="25" t="s">
        <v>89</v>
      </c>
      <c r="K42" s="25"/>
      <c r="L42" s="25" t="s">
        <v>89</v>
      </c>
      <c r="M42" s="25">
        <f t="shared" ref="M42:M46" si="19">H42-I42</f>
        <v>172</v>
      </c>
      <c r="N42" s="25"/>
      <c r="O42" s="25"/>
      <c r="P42" s="25"/>
      <c r="Q42" s="25"/>
      <c r="R42" s="25" t="s">
        <v>87</v>
      </c>
      <c r="S42" s="25"/>
      <c r="T42" s="25"/>
      <c r="U42" s="25"/>
    </row>
    <row r="43" spans="1:21" ht="32.25" customHeight="1">
      <c r="A43" s="60" t="s">
        <v>147</v>
      </c>
      <c r="B43" s="93" t="s">
        <v>145</v>
      </c>
      <c r="C43" s="25">
        <v>6</v>
      </c>
      <c r="D43" s="25"/>
      <c r="E43" s="62"/>
      <c r="F43" s="83"/>
      <c r="G43" s="92">
        <v>5</v>
      </c>
      <c r="H43" s="25">
        <f t="shared" si="18"/>
        <v>150</v>
      </c>
      <c r="I43" s="25">
        <v>8</v>
      </c>
      <c r="J43" s="25" t="s">
        <v>89</v>
      </c>
      <c r="K43" s="25"/>
      <c r="L43" s="25" t="s">
        <v>89</v>
      </c>
      <c r="M43" s="25">
        <f t="shared" si="19"/>
        <v>142</v>
      </c>
      <c r="N43" s="25"/>
      <c r="O43" s="25"/>
      <c r="P43" s="25"/>
      <c r="Q43" s="25"/>
      <c r="R43" s="25"/>
      <c r="S43" s="25" t="s">
        <v>87</v>
      </c>
      <c r="T43" s="25"/>
      <c r="U43" s="25"/>
    </row>
    <row r="44" spans="1:21" ht="15.75" customHeight="1">
      <c r="A44" s="60" t="s">
        <v>148</v>
      </c>
      <c r="B44" s="97" t="s">
        <v>149</v>
      </c>
      <c r="C44" s="74">
        <v>5</v>
      </c>
      <c r="D44" s="62"/>
      <c r="E44" s="62"/>
      <c r="F44" s="62"/>
      <c r="G44" s="75">
        <v>6</v>
      </c>
      <c r="H44" s="62">
        <f t="shared" si="18"/>
        <v>180</v>
      </c>
      <c r="I44" s="62">
        <v>8</v>
      </c>
      <c r="J44" s="62" t="s">
        <v>89</v>
      </c>
      <c r="K44" s="62"/>
      <c r="L44" s="62" t="s">
        <v>89</v>
      </c>
      <c r="M44" s="62">
        <f t="shared" si="19"/>
        <v>172</v>
      </c>
      <c r="N44" s="25"/>
      <c r="O44" s="25"/>
      <c r="P44" s="25"/>
      <c r="Q44" s="25"/>
      <c r="R44" s="98" t="s">
        <v>87</v>
      </c>
      <c r="S44" s="25"/>
      <c r="T44" s="25"/>
      <c r="U44" s="61"/>
    </row>
    <row r="45" spans="1:21" ht="15.75" customHeight="1">
      <c r="A45" s="60" t="s">
        <v>150</v>
      </c>
      <c r="B45" s="61" t="s">
        <v>151</v>
      </c>
      <c r="C45" s="74">
        <v>5</v>
      </c>
      <c r="D45" s="62"/>
      <c r="E45" s="62"/>
      <c r="F45" s="62"/>
      <c r="G45" s="75">
        <v>5</v>
      </c>
      <c r="H45" s="62">
        <f t="shared" si="18"/>
        <v>150</v>
      </c>
      <c r="I45" s="62">
        <v>8</v>
      </c>
      <c r="J45" s="62" t="s">
        <v>89</v>
      </c>
      <c r="K45" s="62"/>
      <c r="L45" s="62" t="s">
        <v>89</v>
      </c>
      <c r="M45" s="62">
        <f t="shared" si="19"/>
        <v>142</v>
      </c>
      <c r="N45" s="25"/>
      <c r="O45" s="25"/>
      <c r="P45" s="25"/>
      <c r="Q45" s="25"/>
      <c r="R45" s="25" t="s">
        <v>87</v>
      </c>
      <c r="S45" s="25"/>
      <c r="T45" s="25"/>
      <c r="U45" s="25"/>
    </row>
    <row r="46" spans="1:21" ht="15.75" customHeight="1">
      <c r="A46" s="60" t="s">
        <v>152</v>
      </c>
      <c r="B46" s="61" t="s">
        <v>153</v>
      </c>
      <c r="C46" s="74">
        <v>6</v>
      </c>
      <c r="D46" s="62"/>
      <c r="E46" s="62"/>
      <c r="F46" s="62"/>
      <c r="G46" s="75">
        <v>5.5</v>
      </c>
      <c r="H46" s="62">
        <f t="shared" si="18"/>
        <v>165</v>
      </c>
      <c r="I46" s="62">
        <v>8</v>
      </c>
      <c r="J46" s="63" t="s">
        <v>89</v>
      </c>
      <c r="K46" s="62" t="s">
        <v>89</v>
      </c>
      <c r="L46" s="62"/>
      <c r="M46" s="62">
        <f t="shared" si="19"/>
        <v>157</v>
      </c>
      <c r="N46" s="25"/>
      <c r="O46" s="25"/>
      <c r="P46" s="25"/>
      <c r="Q46" s="25"/>
      <c r="R46" s="25"/>
      <c r="S46" s="25" t="s">
        <v>87</v>
      </c>
      <c r="T46" s="25"/>
      <c r="U46" s="25"/>
    </row>
    <row r="47" spans="1:21" ht="15.75" customHeight="1">
      <c r="A47" s="60" t="s">
        <v>154</v>
      </c>
      <c r="B47" s="61" t="s">
        <v>155</v>
      </c>
      <c r="C47" s="62"/>
      <c r="D47" s="62"/>
      <c r="E47" s="62"/>
      <c r="F47" s="83"/>
      <c r="G47" s="75">
        <f t="shared" ref="G47:I47" si="20">G48+G49</f>
        <v>6</v>
      </c>
      <c r="H47" s="90">
        <f t="shared" si="20"/>
        <v>180</v>
      </c>
      <c r="I47" s="90">
        <f t="shared" si="20"/>
        <v>8</v>
      </c>
      <c r="J47" s="90" t="s">
        <v>89</v>
      </c>
      <c r="K47" s="90">
        <f>K48+K49</f>
        <v>0</v>
      </c>
      <c r="L47" s="90" t="s">
        <v>89</v>
      </c>
      <c r="M47" s="90">
        <f>M48+M49</f>
        <v>172</v>
      </c>
      <c r="N47" s="25"/>
      <c r="O47" s="25"/>
      <c r="P47" s="25"/>
      <c r="Q47" s="25"/>
      <c r="R47" s="25"/>
      <c r="S47" s="25"/>
      <c r="T47" s="25"/>
      <c r="U47" s="25"/>
    </row>
    <row r="48" spans="1:21" ht="15.75" customHeight="1">
      <c r="A48" s="60" t="s">
        <v>156</v>
      </c>
      <c r="B48" s="68" t="s">
        <v>155</v>
      </c>
      <c r="C48" s="74"/>
      <c r="D48" s="62">
        <v>7</v>
      </c>
      <c r="E48" s="62"/>
      <c r="F48" s="62"/>
      <c r="G48" s="92">
        <v>4.5</v>
      </c>
      <c r="H48" s="25">
        <f t="shared" ref="H48:H49" si="21">G48*30</f>
        <v>135</v>
      </c>
      <c r="I48" s="25">
        <v>8</v>
      </c>
      <c r="J48" s="25" t="s">
        <v>89</v>
      </c>
      <c r="K48" s="25"/>
      <c r="L48" s="25" t="s">
        <v>89</v>
      </c>
      <c r="M48" s="25">
        <f t="shared" ref="M48:M49" si="22">H48-I48</f>
        <v>127</v>
      </c>
      <c r="N48" s="25"/>
      <c r="O48" s="25"/>
      <c r="P48" s="25"/>
      <c r="Q48" s="25"/>
      <c r="R48" s="25"/>
      <c r="S48" s="25"/>
      <c r="T48" s="25" t="s">
        <v>87</v>
      </c>
      <c r="U48" s="25"/>
    </row>
    <row r="49" spans="1:21" ht="32.25" customHeight="1">
      <c r="A49" s="60" t="s">
        <v>157</v>
      </c>
      <c r="B49" s="68" t="s">
        <v>158</v>
      </c>
      <c r="C49" s="25"/>
      <c r="D49" s="25"/>
      <c r="E49" s="62"/>
      <c r="F49" s="90" t="s">
        <v>159</v>
      </c>
      <c r="G49" s="92">
        <v>1.5</v>
      </c>
      <c r="H49" s="25">
        <f t="shared" si="21"/>
        <v>45</v>
      </c>
      <c r="I49" s="25">
        <f>J49+K49+L49</f>
        <v>0</v>
      </c>
      <c r="J49" s="25"/>
      <c r="K49" s="25"/>
      <c r="L49" s="25"/>
      <c r="M49" s="25">
        <f t="shared" si="22"/>
        <v>45</v>
      </c>
      <c r="N49" s="25"/>
      <c r="O49" s="25"/>
      <c r="P49" s="25"/>
      <c r="Q49" s="25"/>
      <c r="R49" s="25"/>
      <c r="S49" s="25"/>
      <c r="T49" s="25" t="s">
        <v>133</v>
      </c>
      <c r="U49" s="25"/>
    </row>
    <row r="50" spans="1:21" ht="15.75" customHeight="1">
      <c r="A50" s="60" t="s">
        <v>160</v>
      </c>
      <c r="B50" s="72" t="s">
        <v>161</v>
      </c>
      <c r="C50" s="62"/>
      <c r="D50" s="62"/>
      <c r="E50" s="62"/>
      <c r="F50" s="83"/>
      <c r="G50" s="75">
        <f t="shared" ref="G50:I50" si="23">G51+G52</f>
        <v>6.5</v>
      </c>
      <c r="H50" s="90">
        <f t="shared" si="23"/>
        <v>195</v>
      </c>
      <c r="I50" s="90">
        <f t="shared" si="23"/>
        <v>8</v>
      </c>
      <c r="J50" s="90" t="s">
        <v>89</v>
      </c>
      <c r="K50" s="90">
        <f>K51+K52</f>
        <v>0</v>
      </c>
      <c r="L50" s="90" t="s">
        <v>89</v>
      </c>
      <c r="M50" s="90">
        <f>M51+M52</f>
        <v>187</v>
      </c>
      <c r="N50" s="25"/>
      <c r="O50" s="25"/>
      <c r="P50" s="25"/>
      <c r="Q50" s="25"/>
      <c r="R50" s="25"/>
      <c r="S50" s="25"/>
      <c r="T50" s="25"/>
      <c r="U50" s="25"/>
    </row>
    <row r="51" spans="1:21" ht="15.75" customHeight="1">
      <c r="A51" s="60" t="s">
        <v>162</v>
      </c>
      <c r="B51" s="68" t="s">
        <v>161</v>
      </c>
      <c r="C51" s="77">
        <v>7</v>
      </c>
      <c r="D51" s="25"/>
      <c r="E51" s="25"/>
      <c r="F51" s="25"/>
      <c r="G51" s="92">
        <v>5</v>
      </c>
      <c r="H51" s="25">
        <f t="shared" ref="H51:H53" si="24">G51*30</f>
        <v>150</v>
      </c>
      <c r="I51" s="25">
        <v>8</v>
      </c>
      <c r="J51" s="25" t="s">
        <v>89</v>
      </c>
      <c r="K51" s="25"/>
      <c r="L51" s="25" t="s">
        <v>89</v>
      </c>
      <c r="M51" s="25">
        <f t="shared" ref="M51:M53" si="25">H51-I51</f>
        <v>142</v>
      </c>
      <c r="N51" s="25"/>
      <c r="O51" s="25"/>
      <c r="P51" s="25"/>
      <c r="Q51" s="25"/>
      <c r="R51" s="25"/>
      <c r="S51" s="25"/>
      <c r="T51" s="25" t="s">
        <v>87</v>
      </c>
      <c r="U51" s="25"/>
    </row>
    <row r="52" spans="1:21" ht="27.75" customHeight="1">
      <c r="A52" s="60" t="s">
        <v>163</v>
      </c>
      <c r="B52" s="93" t="s">
        <v>164</v>
      </c>
      <c r="C52" s="25"/>
      <c r="D52" s="25"/>
      <c r="E52" s="25"/>
      <c r="F52" s="99" t="s">
        <v>165</v>
      </c>
      <c r="G52" s="92">
        <v>1.5</v>
      </c>
      <c r="H52" s="25">
        <f t="shared" si="24"/>
        <v>45</v>
      </c>
      <c r="I52" s="25">
        <f>J52+K52+L52</f>
        <v>0</v>
      </c>
      <c r="J52" s="25"/>
      <c r="K52" s="25"/>
      <c r="L52" s="25"/>
      <c r="M52" s="25">
        <f t="shared" si="25"/>
        <v>45</v>
      </c>
      <c r="N52" s="25"/>
      <c r="O52" s="25"/>
      <c r="P52" s="25"/>
      <c r="Q52" s="25"/>
      <c r="R52" s="25"/>
      <c r="S52" s="25"/>
      <c r="T52" s="25"/>
      <c r="U52" s="25" t="s">
        <v>133</v>
      </c>
    </row>
    <row r="53" spans="1:21" ht="30" customHeight="1">
      <c r="A53" s="60" t="s">
        <v>166</v>
      </c>
      <c r="B53" s="97" t="s">
        <v>167</v>
      </c>
      <c r="C53" s="74"/>
      <c r="D53" s="62">
        <v>8</v>
      </c>
      <c r="E53" s="62"/>
      <c r="F53" s="62"/>
      <c r="G53" s="75">
        <v>4.5</v>
      </c>
      <c r="H53" s="62">
        <f t="shared" si="24"/>
        <v>135</v>
      </c>
      <c r="I53" s="62">
        <v>8</v>
      </c>
      <c r="J53" s="62" t="s">
        <v>89</v>
      </c>
      <c r="K53" s="62"/>
      <c r="L53" s="62" t="s">
        <v>89</v>
      </c>
      <c r="M53" s="62">
        <f t="shared" si="25"/>
        <v>127</v>
      </c>
      <c r="N53" s="25"/>
      <c r="O53" s="25"/>
      <c r="P53" s="25"/>
      <c r="Q53" s="25"/>
      <c r="R53" s="100"/>
      <c r="S53" s="25"/>
      <c r="T53" s="25"/>
      <c r="U53" s="25" t="s">
        <v>87</v>
      </c>
    </row>
    <row r="54" spans="1:21" ht="15.75" customHeight="1">
      <c r="A54" s="348" t="s">
        <v>168</v>
      </c>
      <c r="B54" s="303"/>
      <c r="C54" s="303"/>
      <c r="D54" s="303"/>
      <c r="E54" s="303"/>
      <c r="F54" s="304"/>
      <c r="G54" s="101">
        <f t="shared" ref="G54:I54" si="26">G23+G27+G30+G35+G36+G37+G40+G41+G44+G45+G46+G47+G50+G53</f>
        <v>118.5</v>
      </c>
      <c r="H54" s="96">
        <f t="shared" si="26"/>
        <v>3555</v>
      </c>
      <c r="I54" s="96">
        <f t="shared" si="26"/>
        <v>168</v>
      </c>
      <c r="J54" s="96" t="s">
        <v>169</v>
      </c>
      <c r="K54" s="96" t="s">
        <v>87</v>
      </c>
      <c r="L54" s="96" t="s">
        <v>170</v>
      </c>
      <c r="M54" s="96">
        <f>M23+M27+M30+M35+M36+M37+M40+M41+M44+M45+M46+M47+M50+M53</f>
        <v>3387</v>
      </c>
      <c r="N54" s="96" t="s">
        <v>171</v>
      </c>
      <c r="O54" s="96" t="s">
        <v>172</v>
      </c>
      <c r="P54" s="96" t="s">
        <v>173</v>
      </c>
      <c r="Q54" s="96" t="s">
        <v>171</v>
      </c>
      <c r="R54" s="96" t="s">
        <v>174</v>
      </c>
      <c r="S54" s="96" t="s">
        <v>171</v>
      </c>
      <c r="T54" s="96" t="s">
        <v>171</v>
      </c>
      <c r="U54" s="96" t="s">
        <v>87</v>
      </c>
    </row>
    <row r="55" spans="1:21" ht="15.75" customHeight="1">
      <c r="A55" s="374" t="s">
        <v>175</v>
      </c>
      <c r="B55" s="303"/>
      <c r="C55" s="303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4"/>
    </row>
    <row r="56" spans="1:21" ht="20.25" customHeight="1">
      <c r="A56" s="60" t="s">
        <v>176</v>
      </c>
      <c r="B56" s="102" t="s">
        <v>54</v>
      </c>
      <c r="C56" s="102"/>
      <c r="D56" s="62">
        <v>2</v>
      </c>
      <c r="E56" s="102"/>
      <c r="F56" s="102"/>
      <c r="G56" s="62">
        <v>4.5</v>
      </c>
      <c r="H56" s="96">
        <f t="shared" ref="H56:H59" si="27">G56*30</f>
        <v>135</v>
      </c>
      <c r="I56" s="62"/>
      <c r="J56" s="62"/>
      <c r="K56" s="62"/>
      <c r="L56" s="62"/>
      <c r="M56" s="96">
        <f t="shared" ref="M56:M59" si="28">H56-I56</f>
        <v>135</v>
      </c>
      <c r="N56" s="66"/>
      <c r="O56" s="66"/>
      <c r="P56" s="65"/>
      <c r="Q56" s="65"/>
      <c r="R56" s="65"/>
      <c r="S56" s="65"/>
      <c r="T56" s="65"/>
      <c r="U56" s="66"/>
    </row>
    <row r="57" spans="1:21" ht="15.75" customHeight="1">
      <c r="A57" s="60" t="s">
        <v>177</v>
      </c>
      <c r="B57" s="102" t="s">
        <v>55</v>
      </c>
      <c r="C57" s="25"/>
      <c r="D57" s="62">
        <v>4</v>
      </c>
      <c r="E57" s="25"/>
      <c r="F57" s="103"/>
      <c r="G57" s="65">
        <v>4.5</v>
      </c>
      <c r="H57" s="96">
        <f t="shared" si="27"/>
        <v>135</v>
      </c>
      <c r="I57" s="62"/>
      <c r="J57" s="62"/>
      <c r="K57" s="62"/>
      <c r="L57" s="62"/>
      <c r="M57" s="96">
        <f t="shared" si="28"/>
        <v>135</v>
      </c>
      <c r="N57" s="65"/>
      <c r="O57" s="65"/>
      <c r="P57" s="65"/>
      <c r="Q57" s="66"/>
      <c r="R57" s="65"/>
      <c r="S57" s="65"/>
      <c r="T57" s="65"/>
      <c r="U57" s="66"/>
    </row>
    <row r="58" spans="1:21" ht="15.75" customHeight="1">
      <c r="A58" s="60" t="s">
        <v>178</v>
      </c>
      <c r="B58" s="102" t="s">
        <v>56</v>
      </c>
      <c r="C58" s="25"/>
      <c r="D58" s="62">
        <v>6</v>
      </c>
      <c r="E58" s="25"/>
      <c r="F58" s="103"/>
      <c r="G58" s="65">
        <v>4.5</v>
      </c>
      <c r="H58" s="96">
        <f t="shared" si="27"/>
        <v>135</v>
      </c>
      <c r="I58" s="62"/>
      <c r="J58" s="62"/>
      <c r="K58" s="62"/>
      <c r="L58" s="62"/>
      <c r="M58" s="96">
        <f t="shared" si="28"/>
        <v>135</v>
      </c>
      <c r="N58" s="65"/>
      <c r="O58" s="65"/>
      <c r="P58" s="65"/>
      <c r="Q58" s="65"/>
      <c r="R58" s="65"/>
      <c r="S58" s="66"/>
      <c r="T58" s="65"/>
      <c r="U58" s="66"/>
    </row>
    <row r="59" spans="1:21" ht="15.75" customHeight="1">
      <c r="A59" s="60" t="s">
        <v>179</v>
      </c>
      <c r="B59" s="104" t="s">
        <v>180</v>
      </c>
      <c r="C59" s="25"/>
      <c r="D59" s="62">
        <v>8</v>
      </c>
      <c r="E59" s="25"/>
      <c r="F59" s="103"/>
      <c r="G59" s="65">
        <v>6</v>
      </c>
      <c r="H59" s="66">
        <f t="shared" si="27"/>
        <v>180</v>
      </c>
      <c r="I59" s="62"/>
      <c r="J59" s="62"/>
      <c r="K59" s="62"/>
      <c r="L59" s="62"/>
      <c r="M59" s="96">
        <f t="shared" si="28"/>
        <v>180</v>
      </c>
      <c r="N59" s="65"/>
      <c r="O59" s="65"/>
      <c r="P59" s="65"/>
      <c r="Q59" s="65"/>
      <c r="R59" s="65"/>
      <c r="S59" s="65"/>
      <c r="T59" s="65"/>
      <c r="U59" s="66"/>
    </row>
    <row r="60" spans="1:21" ht="15.75" customHeight="1">
      <c r="A60" s="374" t="s">
        <v>181</v>
      </c>
      <c r="B60" s="303"/>
      <c r="C60" s="303"/>
      <c r="D60" s="303"/>
      <c r="E60" s="303"/>
      <c r="F60" s="304"/>
      <c r="G60" s="65">
        <f t="shared" ref="G60:U60" si="29">SUM(G56:G59)</f>
        <v>19.5</v>
      </c>
      <c r="H60" s="66">
        <f t="shared" si="29"/>
        <v>585</v>
      </c>
      <c r="I60" s="66">
        <f t="shared" si="29"/>
        <v>0</v>
      </c>
      <c r="J60" s="66">
        <f t="shared" si="29"/>
        <v>0</v>
      </c>
      <c r="K60" s="66">
        <f t="shared" si="29"/>
        <v>0</v>
      </c>
      <c r="L60" s="66">
        <f t="shared" si="29"/>
        <v>0</v>
      </c>
      <c r="M60" s="66">
        <f t="shared" si="29"/>
        <v>585</v>
      </c>
      <c r="N60" s="66">
        <f t="shared" si="29"/>
        <v>0</v>
      </c>
      <c r="O60" s="66">
        <f t="shared" si="29"/>
        <v>0</v>
      </c>
      <c r="P60" s="66">
        <f t="shared" si="29"/>
        <v>0</v>
      </c>
      <c r="Q60" s="66">
        <f t="shared" si="29"/>
        <v>0</v>
      </c>
      <c r="R60" s="66">
        <f t="shared" si="29"/>
        <v>0</v>
      </c>
      <c r="S60" s="66">
        <f t="shared" si="29"/>
        <v>0</v>
      </c>
      <c r="T60" s="66">
        <f t="shared" si="29"/>
        <v>0</v>
      </c>
      <c r="U60" s="66">
        <f t="shared" si="29"/>
        <v>0</v>
      </c>
    </row>
    <row r="61" spans="1:21" ht="15.75" customHeight="1">
      <c r="A61" s="374" t="s">
        <v>182</v>
      </c>
      <c r="B61" s="303"/>
      <c r="C61" s="303"/>
      <c r="D61" s="303"/>
      <c r="E61" s="303"/>
      <c r="F61" s="303"/>
      <c r="G61" s="303"/>
      <c r="H61" s="303"/>
      <c r="I61" s="303"/>
      <c r="J61" s="303"/>
      <c r="K61" s="303"/>
      <c r="L61" s="303"/>
      <c r="M61" s="303"/>
      <c r="N61" s="303"/>
      <c r="O61" s="303"/>
      <c r="P61" s="303"/>
      <c r="Q61" s="303"/>
      <c r="R61" s="303"/>
      <c r="S61" s="303"/>
      <c r="T61" s="303"/>
      <c r="U61" s="304"/>
    </row>
    <row r="62" spans="1:21" ht="15.75" customHeight="1">
      <c r="A62" s="60" t="s">
        <v>183</v>
      </c>
      <c r="B62" s="105" t="s">
        <v>184</v>
      </c>
      <c r="C62" s="90">
        <v>8</v>
      </c>
      <c r="D62" s="99"/>
      <c r="E62" s="99"/>
      <c r="F62" s="99"/>
      <c r="G62" s="65">
        <v>3</v>
      </c>
      <c r="H62" s="90">
        <f>G62*30</f>
        <v>90</v>
      </c>
      <c r="I62" s="62">
        <f>J62+K62+L62</f>
        <v>0</v>
      </c>
      <c r="J62" s="106"/>
      <c r="K62" s="106"/>
      <c r="L62" s="106"/>
      <c r="M62" s="107">
        <f>H62-I62</f>
        <v>90</v>
      </c>
      <c r="N62" s="106"/>
      <c r="O62" s="106"/>
      <c r="P62" s="106"/>
      <c r="Q62" s="106"/>
      <c r="R62" s="106"/>
      <c r="S62" s="106"/>
      <c r="T62" s="106"/>
      <c r="U62" s="106"/>
    </row>
    <row r="63" spans="1:21" ht="15.75" customHeight="1">
      <c r="A63" s="379" t="s">
        <v>185</v>
      </c>
      <c r="B63" s="303"/>
      <c r="C63" s="303"/>
      <c r="D63" s="303"/>
      <c r="E63" s="303"/>
      <c r="F63" s="304"/>
      <c r="G63" s="65">
        <f t="shared" ref="G63:U63" si="30">SUM(G62)</f>
        <v>3</v>
      </c>
      <c r="H63" s="66">
        <f t="shared" si="30"/>
        <v>90</v>
      </c>
      <c r="I63" s="66">
        <f t="shared" si="30"/>
        <v>0</v>
      </c>
      <c r="J63" s="66">
        <f t="shared" si="30"/>
        <v>0</v>
      </c>
      <c r="K63" s="66">
        <f t="shared" si="30"/>
        <v>0</v>
      </c>
      <c r="L63" s="66">
        <f t="shared" si="30"/>
        <v>0</v>
      </c>
      <c r="M63" s="66">
        <f t="shared" si="30"/>
        <v>90</v>
      </c>
      <c r="N63" s="66">
        <f t="shared" si="30"/>
        <v>0</v>
      </c>
      <c r="O63" s="66">
        <f t="shared" si="30"/>
        <v>0</v>
      </c>
      <c r="P63" s="66">
        <f t="shared" si="30"/>
        <v>0</v>
      </c>
      <c r="Q63" s="66">
        <f t="shared" si="30"/>
        <v>0</v>
      </c>
      <c r="R63" s="66">
        <f t="shared" si="30"/>
        <v>0</v>
      </c>
      <c r="S63" s="66">
        <f t="shared" si="30"/>
        <v>0</v>
      </c>
      <c r="T63" s="66">
        <f t="shared" si="30"/>
        <v>0</v>
      </c>
      <c r="U63" s="66">
        <f t="shared" si="30"/>
        <v>0</v>
      </c>
    </row>
    <row r="64" spans="1:21" ht="15.75" customHeight="1">
      <c r="A64" s="348" t="s">
        <v>186</v>
      </c>
      <c r="B64" s="303"/>
      <c r="C64" s="303"/>
      <c r="D64" s="303"/>
      <c r="E64" s="303"/>
      <c r="F64" s="304"/>
      <c r="G64" s="101">
        <f>G63+G60+G54+G21</f>
        <v>179.5</v>
      </c>
      <c r="H64" s="96">
        <f>H63+H60+H54+H21</f>
        <v>5385</v>
      </c>
      <c r="I64" s="96">
        <f>I63+I60+I54+I21</f>
        <v>220</v>
      </c>
      <c r="J64" s="96" t="s">
        <v>187</v>
      </c>
      <c r="K64" s="96" t="s">
        <v>87</v>
      </c>
      <c r="L64" s="63" t="s">
        <v>188</v>
      </c>
      <c r="M64" s="96">
        <f>M63+M60+M54+M21</f>
        <v>5165</v>
      </c>
      <c r="N64" s="96" t="s">
        <v>189</v>
      </c>
      <c r="O64" s="96" t="s">
        <v>190</v>
      </c>
      <c r="P64" s="96" t="s">
        <v>173</v>
      </c>
      <c r="Q64" s="96" t="s">
        <v>191</v>
      </c>
      <c r="R64" s="63" t="s">
        <v>192</v>
      </c>
      <c r="S64" s="63" t="s">
        <v>171</v>
      </c>
      <c r="T64" s="63" t="s">
        <v>171</v>
      </c>
      <c r="U64" s="63" t="s">
        <v>87</v>
      </c>
    </row>
    <row r="65" spans="1:21" ht="15.75" customHeight="1">
      <c r="A65" s="347" t="s">
        <v>193</v>
      </c>
      <c r="B65" s="303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4"/>
    </row>
    <row r="66" spans="1:21" ht="15.75" customHeight="1">
      <c r="A66" s="346" t="s">
        <v>194</v>
      </c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4"/>
    </row>
    <row r="67" spans="1:21" ht="15.75" customHeight="1">
      <c r="A67" s="60" t="s">
        <v>195</v>
      </c>
      <c r="B67" s="68" t="s">
        <v>196</v>
      </c>
      <c r="C67" s="21">
        <v>3</v>
      </c>
      <c r="D67" s="94"/>
      <c r="E67" s="94"/>
      <c r="F67" s="94"/>
      <c r="G67" s="92">
        <v>4</v>
      </c>
      <c r="H67" s="92">
        <f t="shared" ref="H67:H72" si="31">G67*30</f>
        <v>120</v>
      </c>
      <c r="I67" s="99">
        <v>4</v>
      </c>
      <c r="J67" s="99" t="s">
        <v>89</v>
      </c>
      <c r="K67" s="99"/>
      <c r="L67" s="99"/>
      <c r="M67" s="99">
        <f t="shared" ref="M67:M68" si="32">H67-I67</f>
        <v>116</v>
      </c>
      <c r="N67" s="21"/>
      <c r="O67" s="21"/>
      <c r="P67" s="21" t="s">
        <v>89</v>
      </c>
      <c r="Q67" s="21"/>
      <c r="R67" s="21"/>
      <c r="S67" s="21"/>
      <c r="T67" s="21"/>
      <c r="U67" s="21"/>
    </row>
    <row r="68" spans="1:21" ht="15.75" customHeight="1">
      <c r="A68" s="60"/>
      <c r="B68" s="68" t="s">
        <v>197</v>
      </c>
      <c r="C68" s="21"/>
      <c r="D68" s="94"/>
      <c r="E68" s="94"/>
      <c r="F68" s="94"/>
      <c r="G68" s="92">
        <v>4</v>
      </c>
      <c r="H68" s="92">
        <f t="shared" si="31"/>
        <v>120</v>
      </c>
      <c r="I68" s="99">
        <v>4</v>
      </c>
      <c r="J68" s="99" t="s">
        <v>89</v>
      </c>
      <c r="K68" s="99"/>
      <c r="L68" s="99"/>
      <c r="M68" s="99">
        <f t="shared" si="32"/>
        <v>116</v>
      </c>
      <c r="N68" s="21"/>
      <c r="O68" s="21"/>
      <c r="P68" s="21" t="s">
        <v>89</v>
      </c>
      <c r="Q68" s="21"/>
      <c r="R68" s="21"/>
      <c r="S68" s="21"/>
      <c r="T68" s="21"/>
      <c r="U68" s="21"/>
    </row>
    <row r="69" spans="1:21" ht="15.75" customHeight="1">
      <c r="A69" s="60"/>
      <c r="B69" s="68" t="s">
        <v>198</v>
      </c>
      <c r="C69" s="21"/>
      <c r="D69" s="94"/>
      <c r="E69" s="94"/>
      <c r="F69" s="94"/>
      <c r="G69" s="92">
        <v>4</v>
      </c>
      <c r="H69" s="92">
        <f t="shared" si="31"/>
        <v>120</v>
      </c>
      <c r="I69" s="90"/>
      <c r="J69" s="90"/>
      <c r="K69" s="90"/>
      <c r="L69" s="90"/>
      <c r="M69" s="90"/>
      <c r="N69" s="94"/>
      <c r="O69" s="94"/>
      <c r="P69" s="21"/>
      <c r="Q69" s="21"/>
      <c r="R69" s="21"/>
      <c r="S69" s="21"/>
      <c r="T69" s="21"/>
      <c r="U69" s="21"/>
    </row>
    <row r="70" spans="1:21" ht="15.75" customHeight="1">
      <c r="A70" s="60" t="s">
        <v>199</v>
      </c>
      <c r="B70" s="68" t="s">
        <v>200</v>
      </c>
      <c r="C70" s="21"/>
      <c r="D70" s="94">
        <v>8</v>
      </c>
      <c r="E70" s="94"/>
      <c r="F70" s="94"/>
      <c r="G70" s="92">
        <v>5</v>
      </c>
      <c r="H70" s="92">
        <f t="shared" si="31"/>
        <v>150</v>
      </c>
      <c r="I70" s="99">
        <v>4</v>
      </c>
      <c r="J70" s="99"/>
      <c r="K70" s="99"/>
      <c r="L70" s="99" t="s">
        <v>89</v>
      </c>
      <c r="M70" s="99">
        <f t="shared" ref="M70:M71" si="33">H70-I70</f>
        <v>146</v>
      </c>
      <c r="N70" s="21"/>
      <c r="O70" s="21"/>
      <c r="P70" s="21"/>
      <c r="Q70" s="21"/>
      <c r="R70" s="21"/>
      <c r="S70" s="21"/>
      <c r="T70" s="21"/>
      <c r="U70" s="21" t="s">
        <v>89</v>
      </c>
    </row>
    <row r="71" spans="1:21" ht="15.75" customHeight="1">
      <c r="A71" s="60"/>
      <c r="B71" s="68" t="s">
        <v>201</v>
      </c>
      <c r="C71" s="21"/>
      <c r="D71" s="94"/>
      <c r="E71" s="94"/>
      <c r="F71" s="94"/>
      <c r="G71" s="92">
        <v>5</v>
      </c>
      <c r="H71" s="92">
        <f t="shared" si="31"/>
        <v>150</v>
      </c>
      <c r="I71" s="99">
        <v>4</v>
      </c>
      <c r="J71" s="99"/>
      <c r="K71" s="99"/>
      <c r="L71" s="99" t="s">
        <v>89</v>
      </c>
      <c r="M71" s="99">
        <f t="shared" si="33"/>
        <v>146</v>
      </c>
      <c r="N71" s="21"/>
      <c r="O71" s="21"/>
      <c r="P71" s="21"/>
      <c r="Q71" s="21"/>
      <c r="R71" s="21"/>
      <c r="S71" s="21"/>
      <c r="T71" s="21"/>
      <c r="U71" s="21" t="s">
        <v>89</v>
      </c>
    </row>
    <row r="72" spans="1:21" ht="19.5" customHeight="1">
      <c r="A72" s="60"/>
      <c r="B72" s="68" t="s">
        <v>198</v>
      </c>
      <c r="C72" s="21"/>
      <c r="D72" s="94"/>
      <c r="E72" s="94"/>
      <c r="F72" s="94"/>
      <c r="G72" s="92">
        <v>5</v>
      </c>
      <c r="H72" s="92">
        <f t="shared" si="31"/>
        <v>150</v>
      </c>
      <c r="I72" s="90"/>
      <c r="J72" s="90"/>
      <c r="K72" s="90"/>
      <c r="L72" s="90"/>
      <c r="M72" s="90"/>
      <c r="N72" s="94"/>
      <c r="O72" s="94"/>
      <c r="P72" s="21"/>
      <c r="Q72" s="21"/>
      <c r="R72" s="21"/>
      <c r="S72" s="21"/>
      <c r="T72" s="21"/>
      <c r="U72" s="21"/>
    </row>
    <row r="73" spans="1:21" ht="16.5" customHeight="1">
      <c r="A73" s="348" t="s">
        <v>202</v>
      </c>
      <c r="B73" s="303"/>
      <c r="C73" s="303"/>
      <c r="D73" s="303"/>
      <c r="E73" s="303"/>
      <c r="F73" s="304"/>
      <c r="G73" s="101">
        <f>SUM(G67:G72)/3</f>
        <v>9</v>
      </c>
      <c r="H73" s="101">
        <f>SUM(H69,H72)</f>
        <v>270</v>
      </c>
      <c r="I73" s="96">
        <f>SUM(I67:I72)/2</f>
        <v>8</v>
      </c>
      <c r="J73" s="96" t="s">
        <v>87</v>
      </c>
      <c r="K73" s="96">
        <f>SUM(K67:K72)/2</f>
        <v>0</v>
      </c>
      <c r="L73" s="96" t="s">
        <v>89</v>
      </c>
      <c r="M73" s="96">
        <f t="shared" ref="M73:O73" si="34">SUM(M67:M72)/2</f>
        <v>262</v>
      </c>
      <c r="N73" s="96">
        <f t="shared" si="34"/>
        <v>0</v>
      </c>
      <c r="O73" s="96">
        <f t="shared" si="34"/>
        <v>0</v>
      </c>
      <c r="P73" s="96" t="s">
        <v>89</v>
      </c>
      <c r="Q73" s="96">
        <v>0</v>
      </c>
      <c r="R73" s="96">
        <f t="shared" ref="R73:T73" si="35">SUM(R67:R72)/2</f>
        <v>0</v>
      </c>
      <c r="S73" s="96">
        <f t="shared" si="35"/>
        <v>0</v>
      </c>
      <c r="T73" s="96">
        <f t="shared" si="35"/>
        <v>0</v>
      </c>
      <c r="U73" s="96" t="s">
        <v>89</v>
      </c>
    </row>
    <row r="74" spans="1:21" ht="15.75" customHeight="1">
      <c r="A74" s="346" t="s">
        <v>203</v>
      </c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4"/>
    </row>
    <row r="75" spans="1:21" ht="15.75" customHeight="1">
      <c r="A75" s="60" t="s">
        <v>204</v>
      </c>
      <c r="B75" s="68" t="s">
        <v>205</v>
      </c>
      <c r="C75" s="21"/>
      <c r="D75" s="94">
        <v>4</v>
      </c>
      <c r="E75" s="94"/>
      <c r="F75" s="94"/>
      <c r="G75" s="92">
        <v>3.5</v>
      </c>
      <c r="H75" s="92">
        <f t="shared" ref="H75:H96" si="36">G75*30</f>
        <v>105</v>
      </c>
      <c r="I75" s="99">
        <v>8</v>
      </c>
      <c r="J75" s="99" t="s">
        <v>89</v>
      </c>
      <c r="K75" s="99"/>
      <c r="L75" s="99" t="s">
        <v>89</v>
      </c>
      <c r="M75" s="99">
        <f t="shared" ref="M75:M93" si="37">H75-I75</f>
        <v>97</v>
      </c>
      <c r="N75" s="21"/>
      <c r="O75" s="21"/>
      <c r="P75" s="21"/>
      <c r="Q75" s="21" t="s">
        <v>87</v>
      </c>
      <c r="R75" s="21"/>
      <c r="S75" s="21"/>
      <c r="T75" s="21"/>
      <c r="U75" s="21"/>
    </row>
    <row r="76" spans="1:21" ht="15.75" customHeight="1">
      <c r="A76" s="67"/>
      <c r="B76" s="68" t="s">
        <v>206</v>
      </c>
      <c r="C76" s="21"/>
      <c r="D76" s="94"/>
      <c r="E76" s="94"/>
      <c r="F76" s="94"/>
      <c r="G76" s="92">
        <v>3.5</v>
      </c>
      <c r="H76" s="92">
        <f t="shared" si="36"/>
        <v>105</v>
      </c>
      <c r="I76" s="99">
        <v>8</v>
      </c>
      <c r="J76" s="99" t="s">
        <v>89</v>
      </c>
      <c r="K76" s="99"/>
      <c r="L76" s="99" t="s">
        <v>89</v>
      </c>
      <c r="M76" s="99">
        <f t="shared" si="37"/>
        <v>97</v>
      </c>
      <c r="N76" s="21"/>
      <c r="O76" s="21"/>
      <c r="P76" s="21"/>
      <c r="Q76" s="21" t="s">
        <v>87</v>
      </c>
      <c r="R76" s="21"/>
      <c r="S76" s="21"/>
      <c r="T76" s="21"/>
      <c r="U76" s="21"/>
    </row>
    <row r="77" spans="1:21" ht="15.75" customHeight="1">
      <c r="A77" s="60" t="s">
        <v>207</v>
      </c>
      <c r="B77" s="68" t="s">
        <v>208</v>
      </c>
      <c r="C77" s="21"/>
      <c r="D77" s="94">
        <v>5</v>
      </c>
      <c r="E77" s="94"/>
      <c r="F77" s="94"/>
      <c r="G77" s="92">
        <v>4</v>
      </c>
      <c r="H77" s="92">
        <f t="shared" si="36"/>
        <v>120</v>
      </c>
      <c r="I77" s="99">
        <v>8</v>
      </c>
      <c r="J77" s="99" t="s">
        <v>89</v>
      </c>
      <c r="K77" s="99"/>
      <c r="L77" s="99" t="s">
        <v>89</v>
      </c>
      <c r="M77" s="99">
        <f t="shared" si="37"/>
        <v>112</v>
      </c>
      <c r="N77" s="21"/>
      <c r="O77" s="21"/>
      <c r="P77" s="21"/>
      <c r="Q77" s="21"/>
      <c r="R77" s="21" t="s">
        <v>87</v>
      </c>
      <c r="S77" s="21"/>
      <c r="T77" s="21"/>
      <c r="U77" s="21"/>
    </row>
    <row r="78" spans="1:21" ht="15.75" customHeight="1">
      <c r="A78" s="67"/>
      <c r="B78" s="68" t="s">
        <v>209</v>
      </c>
      <c r="C78" s="21"/>
      <c r="D78" s="94"/>
      <c r="E78" s="94"/>
      <c r="F78" s="94"/>
      <c r="G78" s="92">
        <v>4</v>
      </c>
      <c r="H78" s="92">
        <f t="shared" si="36"/>
        <v>120</v>
      </c>
      <c r="I78" s="99">
        <v>8</v>
      </c>
      <c r="J78" s="99" t="s">
        <v>89</v>
      </c>
      <c r="K78" s="99"/>
      <c r="L78" s="99" t="s">
        <v>89</v>
      </c>
      <c r="M78" s="99">
        <f t="shared" si="37"/>
        <v>112</v>
      </c>
      <c r="N78" s="21"/>
      <c r="O78" s="21"/>
      <c r="P78" s="21"/>
      <c r="Q78" s="21"/>
      <c r="R78" s="21" t="s">
        <v>87</v>
      </c>
      <c r="S78" s="21"/>
      <c r="T78" s="21"/>
      <c r="U78" s="21"/>
    </row>
    <row r="79" spans="1:21" ht="15.75" customHeight="1">
      <c r="A79" s="60" t="s">
        <v>210</v>
      </c>
      <c r="B79" s="68" t="s">
        <v>211</v>
      </c>
      <c r="C79" s="21">
        <v>6</v>
      </c>
      <c r="D79" s="94"/>
      <c r="E79" s="94"/>
      <c r="F79" s="94"/>
      <c r="G79" s="92">
        <v>5</v>
      </c>
      <c r="H79" s="92">
        <f t="shared" si="36"/>
        <v>150</v>
      </c>
      <c r="I79" s="99">
        <v>8</v>
      </c>
      <c r="J79" s="99" t="s">
        <v>89</v>
      </c>
      <c r="K79" s="99"/>
      <c r="L79" s="99" t="s">
        <v>89</v>
      </c>
      <c r="M79" s="99">
        <f t="shared" si="37"/>
        <v>142</v>
      </c>
      <c r="N79" s="21"/>
      <c r="O79" s="21"/>
      <c r="P79" s="21"/>
      <c r="Q79" s="21"/>
      <c r="R79" s="21"/>
      <c r="S79" s="21" t="s">
        <v>87</v>
      </c>
      <c r="T79" s="21"/>
      <c r="U79" s="21"/>
    </row>
    <row r="80" spans="1:21" ht="15.75" customHeight="1">
      <c r="A80" s="67"/>
      <c r="B80" s="68" t="s">
        <v>212</v>
      </c>
      <c r="C80" s="21"/>
      <c r="D80" s="94"/>
      <c r="E80" s="94"/>
      <c r="F80" s="94"/>
      <c r="G80" s="92">
        <v>5</v>
      </c>
      <c r="H80" s="92">
        <f t="shared" si="36"/>
        <v>150</v>
      </c>
      <c r="I80" s="99">
        <v>8</v>
      </c>
      <c r="J80" s="99" t="s">
        <v>89</v>
      </c>
      <c r="K80" s="99"/>
      <c r="L80" s="99" t="s">
        <v>89</v>
      </c>
      <c r="M80" s="99">
        <f t="shared" si="37"/>
        <v>142</v>
      </c>
      <c r="N80" s="21"/>
      <c r="O80" s="21"/>
      <c r="P80" s="21"/>
      <c r="Q80" s="21"/>
      <c r="R80" s="21"/>
      <c r="S80" s="21" t="s">
        <v>87</v>
      </c>
      <c r="T80" s="21"/>
      <c r="U80" s="21"/>
    </row>
    <row r="81" spans="1:21" ht="15.75" customHeight="1">
      <c r="A81" s="60" t="s">
        <v>213</v>
      </c>
      <c r="B81" s="68" t="s">
        <v>214</v>
      </c>
      <c r="C81" s="21"/>
      <c r="D81" s="94">
        <v>6</v>
      </c>
      <c r="E81" s="94"/>
      <c r="F81" s="94"/>
      <c r="G81" s="92">
        <v>5</v>
      </c>
      <c r="H81" s="92">
        <f t="shared" si="36"/>
        <v>150</v>
      </c>
      <c r="I81" s="99">
        <v>8</v>
      </c>
      <c r="J81" s="99" t="s">
        <v>89</v>
      </c>
      <c r="K81" s="99"/>
      <c r="L81" s="99" t="s">
        <v>89</v>
      </c>
      <c r="M81" s="99">
        <f t="shared" si="37"/>
        <v>142</v>
      </c>
      <c r="N81" s="21"/>
      <c r="O81" s="21"/>
      <c r="P81" s="21"/>
      <c r="Q81" s="21"/>
      <c r="R81" s="21"/>
      <c r="S81" s="21" t="s">
        <v>87</v>
      </c>
      <c r="T81" s="21"/>
      <c r="U81" s="21"/>
    </row>
    <row r="82" spans="1:21" ht="15.75" customHeight="1">
      <c r="A82" s="67"/>
      <c r="B82" s="68" t="s">
        <v>215</v>
      </c>
      <c r="C82" s="21"/>
      <c r="D82" s="94"/>
      <c r="E82" s="94"/>
      <c r="F82" s="94"/>
      <c r="G82" s="92">
        <v>5</v>
      </c>
      <c r="H82" s="92">
        <f t="shared" si="36"/>
        <v>150</v>
      </c>
      <c r="I82" s="99">
        <v>8</v>
      </c>
      <c r="J82" s="99" t="s">
        <v>89</v>
      </c>
      <c r="K82" s="99"/>
      <c r="L82" s="99" t="s">
        <v>89</v>
      </c>
      <c r="M82" s="99">
        <f t="shared" si="37"/>
        <v>142</v>
      </c>
      <c r="N82" s="21"/>
      <c r="O82" s="21"/>
      <c r="P82" s="21"/>
      <c r="Q82" s="21"/>
      <c r="R82" s="21"/>
      <c r="S82" s="21" t="s">
        <v>87</v>
      </c>
      <c r="T82" s="21"/>
      <c r="U82" s="21"/>
    </row>
    <row r="83" spans="1:21" ht="15.75" customHeight="1">
      <c r="A83" s="60" t="s">
        <v>216</v>
      </c>
      <c r="B83" s="68" t="s">
        <v>217</v>
      </c>
      <c r="C83" s="21"/>
      <c r="D83" s="94">
        <v>6</v>
      </c>
      <c r="E83" s="94"/>
      <c r="F83" s="94"/>
      <c r="G83" s="92">
        <v>5</v>
      </c>
      <c r="H83" s="92">
        <f t="shared" si="36"/>
        <v>150</v>
      </c>
      <c r="I83" s="99">
        <v>8</v>
      </c>
      <c r="J83" s="99" t="s">
        <v>89</v>
      </c>
      <c r="K83" s="99"/>
      <c r="L83" s="99" t="s">
        <v>89</v>
      </c>
      <c r="M83" s="99">
        <f t="shared" si="37"/>
        <v>142</v>
      </c>
      <c r="N83" s="21"/>
      <c r="O83" s="21"/>
      <c r="P83" s="21"/>
      <c r="Q83" s="21"/>
      <c r="R83" s="21"/>
      <c r="S83" s="21" t="s">
        <v>87</v>
      </c>
      <c r="T83" s="21"/>
      <c r="U83" s="21"/>
    </row>
    <row r="84" spans="1:21" ht="15.75" customHeight="1">
      <c r="A84" s="67"/>
      <c r="B84" s="68" t="s">
        <v>218</v>
      </c>
      <c r="C84" s="21"/>
      <c r="D84" s="94"/>
      <c r="E84" s="94"/>
      <c r="F84" s="94"/>
      <c r="G84" s="92">
        <v>5</v>
      </c>
      <c r="H84" s="92">
        <f t="shared" si="36"/>
        <v>150</v>
      </c>
      <c r="I84" s="99">
        <v>8</v>
      </c>
      <c r="J84" s="99" t="s">
        <v>89</v>
      </c>
      <c r="K84" s="99"/>
      <c r="L84" s="99" t="s">
        <v>89</v>
      </c>
      <c r="M84" s="99">
        <f t="shared" si="37"/>
        <v>142</v>
      </c>
      <c r="N84" s="21"/>
      <c r="O84" s="21"/>
      <c r="P84" s="21"/>
      <c r="Q84" s="21"/>
      <c r="R84" s="21"/>
      <c r="S84" s="21" t="s">
        <v>87</v>
      </c>
      <c r="T84" s="21"/>
      <c r="U84" s="21"/>
    </row>
    <row r="85" spans="1:21" ht="31.5" customHeight="1">
      <c r="A85" s="60" t="s">
        <v>219</v>
      </c>
      <c r="B85" s="68" t="s">
        <v>220</v>
      </c>
      <c r="C85" s="21">
        <v>7</v>
      </c>
      <c r="D85" s="94"/>
      <c r="E85" s="94"/>
      <c r="F85" s="94"/>
      <c r="G85" s="92">
        <v>5</v>
      </c>
      <c r="H85" s="92">
        <f t="shared" si="36"/>
        <v>150</v>
      </c>
      <c r="I85" s="99">
        <v>8</v>
      </c>
      <c r="J85" s="99" t="s">
        <v>89</v>
      </c>
      <c r="K85" s="99"/>
      <c r="L85" s="99" t="s">
        <v>89</v>
      </c>
      <c r="M85" s="99">
        <f t="shared" si="37"/>
        <v>142</v>
      </c>
      <c r="N85" s="21"/>
      <c r="O85" s="21"/>
      <c r="P85" s="21"/>
      <c r="Q85" s="21"/>
      <c r="R85" s="21"/>
      <c r="S85" s="21"/>
      <c r="T85" s="21" t="s">
        <v>87</v>
      </c>
      <c r="U85" s="21"/>
    </row>
    <row r="86" spans="1:21" ht="30" customHeight="1">
      <c r="A86" s="67"/>
      <c r="B86" s="68" t="s">
        <v>221</v>
      </c>
      <c r="C86" s="21"/>
      <c r="D86" s="94"/>
      <c r="E86" s="94"/>
      <c r="F86" s="94"/>
      <c r="G86" s="92">
        <v>5</v>
      </c>
      <c r="H86" s="92">
        <f t="shared" si="36"/>
        <v>150</v>
      </c>
      <c r="I86" s="99">
        <v>8</v>
      </c>
      <c r="J86" s="99" t="s">
        <v>89</v>
      </c>
      <c r="K86" s="99"/>
      <c r="L86" s="99" t="s">
        <v>89</v>
      </c>
      <c r="M86" s="99">
        <f t="shared" si="37"/>
        <v>142</v>
      </c>
      <c r="N86" s="21"/>
      <c r="O86" s="21"/>
      <c r="P86" s="21"/>
      <c r="Q86" s="21"/>
      <c r="R86" s="21"/>
      <c r="S86" s="21"/>
      <c r="T86" s="21" t="s">
        <v>87</v>
      </c>
      <c r="U86" s="21"/>
    </row>
    <row r="87" spans="1:21" ht="30" customHeight="1">
      <c r="A87" s="60" t="s">
        <v>222</v>
      </c>
      <c r="B87" s="68" t="s">
        <v>223</v>
      </c>
      <c r="C87" s="21"/>
      <c r="D87" s="94">
        <v>7</v>
      </c>
      <c r="E87" s="94"/>
      <c r="F87" s="94"/>
      <c r="G87" s="92">
        <v>4</v>
      </c>
      <c r="H87" s="92">
        <f t="shared" si="36"/>
        <v>120</v>
      </c>
      <c r="I87" s="99">
        <v>8</v>
      </c>
      <c r="J87" s="99" t="s">
        <v>89</v>
      </c>
      <c r="K87" s="99"/>
      <c r="L87" s="99" t="s">
        <v>89</v>
      </c>
      <c r="M87" s="99">
        <f t="shared" si="37"/>
        <v>112</v>
      </c>
      <c r="N87" s="21"/>
      <c r="O87" s="21"/>
      <c r="P87" s="21"/>
      <c r="Q87" s="21"/>
      <c r="R87" s="21"/>
      <c r="S87" s="21"/>
      <c r="T87" s="21" t="s">
        <v>87</v>
      </c>
      <c r="U87" s="21"/>
    </row>
    <row r="88" spans="1:21" ht="15.75" customHeight="1">
      <c r="A88" s="67"/>
      <c r="B88" s="68" t="s">
        <v>224</v>
      </c>
      <c r="C88" s="21"/>
      <c r="D88" s="94"/>
      <c r="E88" s="94"/>
      <c r="F88" s="94"/>
      <c r="G88" s="92">
        <v>4</v>
      </c>
      <c r="H88" s="92">
        <f t="shared" si="36"/>
        <v>120</v>
      </c>
      <c r="I88" s="99">
        <v>8</v>
      </c>
      <c r="J88" s="99" t="s">
        <v>89</v>
      </c>
      <c r="K88" s="99"/>
      <c r="L88" s="99" t="s">
        <v>89</v>
      </c>
      <c r="M88" s="99">
        <f t="shared" si="37"/>
        <v>112</v>
      </c>
      <c r="N88" s="21"/>
      <c r="O88" s="21"/>
      <c r="P88" s="21"/>
      <c r="Q88" s="21"/>
      <c r="R88" s="21"/>
      <c r="S88" s="21"/>
      <c r="T88" s="21" t="s">
        <v>87</v>
      </c>
      <c r="U88" s="21"/>
    </row>
    <row r="89" spans="1:21" ht="15.75" customHeight="1">
      <c r="A89" s="60" t="s">
        <v>225</v>
      </c>
      <c r="B89" s="68" t="s">
        <v>226</v>
      </c>
      <c r="C89" s="21"/>
      <c r="D89" s="94">
        <v>7</v>
      </c>
      <c r="E89" s="94"/>
      <c r="F89" s="94"/>
      <c r="G89" s="92">
        <v>5</v>
      </c>
      <c r="H89" s="92">
        <f t="shared" si="36"/>
        <v>150</v>
      </c>
      <c r="I89" s="99">
        <v>8</v>
      </c>
      <c r="J89" s="99" t="s">
        <v>89</v>
      </c>
      <c r="K89" s="99"/>
      <c r="L89" s="99" t="s">
        <v>89</v>
      </c>
      <c r="M89" s="99">
        <f t="shared" si="37"/>
        <v>142</v>
      </c>
      <c r="N89" s="21"/>
      <c r="O89" s="21"/>
      <c r="P89" s="21"/>
      <c r="Q89" s="21"/>
      <c r="R89" s="21"/>
      <c r="S89" s="21"/>
      <c r="T89" s="21" t="s">
        <v>87</v>
      </c>
      <c r="U89" s="21"/>
    </row>
    <row r="90" spans="1:21" ht="15.75" customHeight="1">
      <c r="A90" s="67"/>
      <c r="B90" s="68" t="s">
        <v>227</v>
      </c>
      <c r="C90" s="21"/>
      <c r="D90" s="94"/>
      <c r="E90" s="94"/>
      <c r="F90" s="94"/>
      <c r="G90" s="92">
        <v>5</v>
      </c>
      <c r="H90" s="92">
        <f t="shared" si="36"/>
        <v>150</v>
      </c>
      <c r="I90" s="99">
        <v>8</v>
      </c>
      <c r="J90" s="99" t="s">
        <v>89</v>
      </c>
      <c r="K90" s="99"/>
      <c r="L90" s="99" t="s">
        <v>89</v>
      </c>
      <c r="M90" s="99">
        <f t="shared" si="37"/>
        <v>142</v>
      </c>
      <c r="N90" s="21"/>
      <c r="O90" s="21"/>
      <c r="P90" s="21"/>
      <c r="Q90" s="21"/>
      <c r="R90" s="21"/>
      <c r="S90" s="21"/>
      <c r="T90" s="21" t="s">
        <v>87</v>
      </c>
      <c r="U90" s="21"/>
    </row>
    <row r="91" spans="1:21" ht="15.75" customHeight="1">
      <c r="A91" s="60" t="s">
        <v>228</v>
      </c>
      <c r="B91" s="68" t="s">
        <v>229</v>
      </c>
      <c r="C91" s="21"/>
      <c r="D91" s="94">
        <v>7</v>
      </c>
      <c r="E91" s="94"/>
      <c r="F91" s="94"/>
      <c r="G91" s="92">
        <v>5</v>
      </c>
      <c r="H91" s="92">
        <f t="shared" si="36"/>
        <v>150</v>
      </c>
      <c r="I91" s="99">
        <v>8</v>
      </c>
      <c r="J91" s="99" t="s">
        <v>89</v>
      </c>
      <c r="K91" s="99"/>
      <c r="L91" s="99" t="s">
        <v>89</v>
      </c>
      <c r="M91" s="99">
        <f t="shared" si="37"/>
        <v>142</v>
      </c>
      <c r="N91" s="21"/>
      <c r="O91" s="21"/>
      <c r="P91" s="21"/>
      <c r="Q91" s="21"/>
      <c r="R91" s="21"/>
      <c r="S91" s="21"/>
      <c r="T91" s="21" t="s">
        <v>87</v>
      </c>
      <c r="U91" s="21"/>
    </row>
    <row r="92" spans="1:21" ht="15.75" customHeight="1">
      <c r="A92" s="67"/>
      <c r="B92" s="68" t="s">
        <v>230</v>
      </c>
      <c r="C92" s="21"/>
      <c r="D92" s="94"/>
      <c r="E92" s="94"/>
      <c r="F92" s="94"/>
      <c r="G92" s="92">
        <v>5</v>
      </c>
      <c r="H92" s="92">
        <f t="shared" si="36"/>
        <v>150</v>
      </c>
      <c r="I92" s="99">
        <v>8</v>
      </c>
      <c r="J92" s="99" t="s">
        <v>89</v>
      </c>
      <c r="K92" s="99"/>
      <c r="L92" s="99" t="s">
        <v>89</v>
      </c>
      <c r="M92" s="99">
        <f t="shared" si="37"/>
        <v>142</v>
      </c>
      <c r="N92" s="21"/>
      <c r="O92" s="21"/>
      <c r="P92" s="21"/>
      <c r="Q92" s="21"/>
      <c r="R92" s="21"/>
      <c r="S92" s="21"/>
      <c r="T92" s="21" t="s">
        <v>87</v>
      </c>
      <c r="U92" s="21"/>
    </row>
    <row r="93" spans="1:21" ht="15.75" customHeight="1">
      <c r="A93" s="60" t="s">
        <v>231</v>
      </c>
      <c r="B93" s="68" t="s">
        <v>232</v>
      </c>
      <c r="C93" s="21"/>
      <c r="D93" s="94">
        <v>8</v>
      </c>
      <c r="E93" s="94"/>
      <c r="F93" s="94"/>
      <c r="G93" s="92">
        <v>5</v>
      </c>
      <c r="H93" s="92">
        <f t="shared" si="36"/>
        <v>150</v>
      </c>
      <c r="I93" s="99">
        <v>8</v>
      </c>
      <c r="J93" s="99" t="s">
        <v>89</v>
      </c>
      <c r="K93" s="99"/>
      <c r="L93" s="99" t="s">
        <v>89</v>
      </c>
      <c r="M93" s="99">
        <f t="shared" si="37"/>
        <v>142</v>
      </c>
      <c r="N93" s="21"/>
      <c r="O93" s="21"/>
      <c r="P93" s="21"/>
      <c r="Q93" s="21"/>
      <c r="R93" s="21"/>
      <c r="S93" s="21"/>
      <c r="T93" s="21"/>
      <c r="U93" s="21" t="s">
        <v>87</v>
      </c>
    </row>
    <row r="94" spans="1:21" ht="15.75" customHeight="1">
      <c r="A94" s="67"/>
      <c r="B94" s="68" t="s">
        <v>233</v>
      </c>
      <c r="C94" s="21"/>
      <c r="D94" s="94"/>
      <c r="E94" s="94"/>
      <c r="F94" s="94"/>
      <c r="G94" s="92">
        <v>5</v>
      </c>
      <c r="H94" s="92">
        <f t="shared" si="36"/>
        <v>150</v>
      </c>
      <c r="I94" s="99">
        <v>8</v>
      </c>
      <c r="J94" s="99" t="s">
        <v>89</v>
      </c>
      <c r="K94" s="99"/>
      <c r="L94" s="99" t="s">
        <v>89</v>
      </c>
      <c r="M94" s="99">
        <v>34</v>
      </c>
      <c r="N94" s="21"/>
      <c r="O94" s="21"/>
      <c r="P94" s="21"/>
      <c r="Q94" s="21"/>
      <c r="R94" s="21"/>
      <c r="S94" s="21"/>
      <c r="T94" s="21"/>
      <c r="U94" s="21" t="s">
        <v>87</v>
      </c>
    </row>
    <row r="95" spans="1:21" ht="15.75" customHeight="1">
      <c r="A95" s="60" t="s">
        <v>234</v>
      </c>
      <c r="B95" s="68" t="s">
        <v>235</v>
      </c>
      <c r="C95" s="21"/>
      <c r="D95" s="94">
        <v>8</v>
      </c>
      <c r="E95" s="94"/>
      <c r="F95" s="94"/>
      <c r="G95" s="92">
        <v>5</v>
      </c>
      <c r="H95" s="92">
        <f t="shared" si="36"/>
        <v>150</v>
      </c>
      <c r="I95" s="99">
        <v>8</v>
      </c>
      <c r="J95" s="99" t="s">
        <v>89</v>
      </c>
      <c r="K95" s="99"/>
      <c r="L95" s="99" t="s">
        <v>89</v>
      </c>
      <c r="M95" s="99">
        <f t="shared" ref="M95:M96" si="38">H95-I95</f>
        <v>142</v>
      </c>
      <c r="N95" s="21"/>
      <c r="O95" s="21"/>
      <c r="P95" s="21"/>
      <c r="Q95" s="21"/>
      <c r="R95" s="21"/>
      <c r="S95" s="21"/>
      <c r="T95" s="21"/>
      <c r="U95" s="21" t="s">
        <v>87</v>
      </c>
    </row>
    <row r="96" spans="1:21" ht="15.75" customHeight="1">
      <c r="A96" s="67"/>
      <c r="B96" s="68" t="s">
        <v>236</v>
      </c>
      <c r="C96" s="21"/>
      <c r="D96" s="94"/>
      <c r="E96" s="94"/>
      <c r="F96" s="94"/>
      <c r="G96" s="92">
        <v>5</v>
      </c>
      <c r="H96" s="92">
        <f t="shared" si="36"/>
        <v>150</v>
      </c>
      <c r="I96" s="99">
        <v>8</v>
      </c>
      <c r="J96" s="99" t="s">
        <v>89</v>
      </c>
      <c r="K96" s="99"/>
      <c r="L96" s="99" t="s">
        <v>89</v>
      </c>
      <c r="M96" s="99">
        <f t="shared" si="38"/>
        <v>142</v>
      </c>
      <c r="N96" s="21"/>
      <c r="O96" s="21"/>
      <c r="P96" s="21"/>
      <c r="Q96" s="21"/>
      <c r="R96" s="21"/>
      <c r="S96" s="21"/>
      <c r="T96" s="21"/>
      <c r="U96" s="21" t="s">
        <v>87</v>
      </c>
    </row>
    <row r="97" spans="1:29" ht="15.75" customHeight="1">
      <c r="A97" s="348" t="s">
        <v>237</v>
      </c>
      <c r="B97" s="303"/>
      <c r="C97" s="303"/>
      <c r="D97" s="303"/>
      <c r="E97" s="303"/>
      <c r="F97" s="304"/>
      <c r="G97" s="101">
        <f t="shared" ref="G97:I97" si="39">SUM(G75:G96)/2</f>
        <v>51.5</v>
      </c>
      <c r="H97" s="101">
        <f t="shared" si="39"/>
        <v>1545</v>
      </c>
      <c r="I97" s="101">
        <f t="shared" si="39"/>
        <v>88</v>
      </c>
      <c r="J97" s="101" t="s">
        <v>189</v>
      </c>
      <c r="K97" s="101">
        <f>SUM(K75:K96)/2</f>
        <v>0</v>
      </c>
      <c r="L97" s="101" t="s">
        <v>189</v>
      </c>
      <c r="M97" s="101">
        <f t="shared" ref="M97:P97" si="40">SUM(M75:M96)/2</f>
        <v>1403</v>
      </c>
      <c r="N97" s="96">
        <f t="shared" si="40"/>
        <v>0</v>
      </c>
      <c r="O97" s="96">
        <f t="shared" si="40"/>
        <v>0</v>
      </c>
      <c r="P97" s="96">
        <f t="shared" si="40"/>
        <v>0</v>
      </c>
      <c r="Q97" s="96" t="s">
        <v>87</v>
      </c>
      <c r="R97" s="96" t="s">
        <v>87</v>
      </c>
      <c r="S97" s="96" t="s">
        <v>172</v>
      </c>
      <c r="T97" s="96" t="s">
        <v>174</v>
      </c>
      <c r="U97" s="96" t="s">
        <v>171</v>
      </c>
    </row>
    <row r="98" spans="1:29" ht="15.75" customHeight="1">
      <c r="A98" s="346" t="s">
        <v>238</v>
      </c>
      <c r="B98" s="303"/>
      <c r="C98" s="303"/>
      <c r="D98" s="303"/>
      <c r="E98" s="303"/>
      <c r="F98" s="304"/>
      <c r="G98" s="65">
        <f t="shared" ref="G98:I98" si="41">G97+G73</f>
        <v>60.5</v>
      </c>
      <c r="H98" s="66">
        <f t="shared" si="41"/>
        <v>1815</v>
      </c>
      <c r="I98" s="66">
        <f t="shared" si="41"/>
        <v>96</v>
      </c>
      <c r="J98" s="66" t="s">
        <v>239</v>
      </c>
      <c r="K98" s="66">
        <f>K97+K73</f>
        <v>0</v>
      </c>
      <c r="L98" s="66" t="s">
        <v>240</v>
      </c>
      <c r="M98" s="66">
        <f t="shared" ref="M98:O98" si="42">M97+M73</f>
        <v>1665</v>
      </c>
      <c r="N98" s="96">
        <f t="shared" si="42"/>
        <v>0</v>
      </c>
      <c r="O98" s="96">
        <f t="shared" si="42"/>
        <v>0</v>
      </c>
      <c r="P98" s="96" t="s">
        <v>89</v>
      </c>
      <c r="Q98" s="96" t="s">
        <v>87</v>
      </c>
      <c r="R98" s="96" t="s">
        <v>87</v>
      </c>
      <c r="S98" s="96" t="s">
        <v>172</v>
      </c>
      <c r="T98" s="96" t="s">
        <v>174</v>
      </c>
      <c r="U98" s="96" t="s">
        <v>191</v>
      </c>
    </row>
    <row r="99" spans="1:29" ht="15.75" customHeight="1">
      <c r="A99" s="346" t="s">
        <v>241</v>
      </c>
      <c r="B99" s="303"/>
      <c r="C99" s="303"/>
      <c r="D99" s="303"/>
      <c r="E99" s="303"/>
      <c r="F99" s="304"/>
      <c r="G99" s="65">
        <f t="shared" ref="G99:I99" si="43">G98+G64</f>
        <v>240</v>
      </c>
      <c r="H99" s="66">
        <f t="shared" si="43"/>
        <v>7200</v>
      </c>
      <c r="I99" s="66">
        <f t="shared" si="43"/>
        <v>316</v>
      </c>
      <c r="J99" s="66" t="s">
        <v>242</v>
      </c>
      <c r="K99" s="66" t="s">
        <v>87</v>
      </c>
      <c r="L99" s="66">
        <v>35</v>
      </c>
      <c r="M99" s="66">
        <f>M98+M64</f>
        <v>6830</v>
      </c>
      <c r="N99" s="96" t="s">
        <v>189</v>
      </c>
      <c r="O99" s="96" t="s">
        <v>190</v>
      </c>
      <c r="P99" s="96" t="s">
        <v>189</v>
      </c>
      <c r="Q99" s="96" t="s">
        <v>110</v>
      </c>
      <c r="R99" s="63" t="s">
        <v>243</v>
      </c>
      <c r="S99" s="63" t="s">
        <v>173</v>
      </c>
      <c r="T99" s="63" t="s">
        <v>240</v>
      </c>
      <c r="U99" s="63" t="s">
        <v>110</v>
      </c>
      <c r="V99" s="108"/>
      <c r="W99" s="108"/>
      <c r="X99" s="108"/>
      <c r="Y99" s="108"/>
      <c r="Z99" s="108"/>
      <c r="AA99" s="108"/>
      <c r="AB99" s="108"/>
      <c r="AC99" s="108"/>
    </row>
    <row r="100" spans="1:29" ht="15.75" customHeight="1">
      <c r="A100" s="364" t="s">
        <v>244</v>
      </c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4"/>
      <c r="N100" s="96" t="str">
        <f t="shared" ref="N100:U100" si="44">N99</f>
        <v>44/0</v>
      </c>
      <c r="O100" s="96" t="str">
        <f t="shared" si="44"/>
        <v>36/0</v>
      </c>
      <c r="P100" s="96" t="str">
        <f t="shared" si="44"/>
        <v>44/0</v>
      </c>
      <c r="Q100" s="96" t="str">
        <f t="shared" si="44"/>
        <v>28/0</v>
      </c>
      <c r="R100" s="63" t="str">
        <f t="shared" si="44"/>
        <v>44/4</v>
      </c>
      <c r="S100" s="63" t="str">
        <f t="shared" si="44"/>
        <v>40/0</v>
      </c>
      <c r="T100" s="63" t="str">
        <f t="shared" si="44"/>
        <v>48/0</v>
      </c>
      <c r="U100" s="63" t="str">
        <f t="shared" si="44"/>
        <v>28/0</v>
      </c>
    </row>
    <row r="101" spans="1:29" ht="15.75" customHeight="1">
      <c r="A101" s="364" t="s">
        <v>245</v>
      </c>
      <c r="B101" s="303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4"/>
      <c r="N101" s="96">
        <v>2</v>
      </c>
      <c r="O101" s="96">
        <v>3</v>
      </c>
      <c r="P101" s="62">
        <v>3</v>
      </c>
      <c r="Q101" s="62">
        <v>2</v>
      </c>
      <c r="R101" s="62">
        <v>3</v>
      </c>
      <c r="S101" s="62">
        <v>3</v>
      </c>
      <c r="T101" s="62">
        <v>2</v>
      </c>
      <c r="U101" s="62">
        <v>1</v>
      </c>
    </row>
    <row r="102" spans="1:29" ht="15.75" customHeight="1">
      <c r="A102" s="364" t="s">
        <v>246</v>
      </c>
      <c r="B102" s="303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4"/>
      <c r="N102" s="96">
        <v>5</v>
      </c>
      <c r="O102" s="96">
        <v>4</v>
      </c>
      <c r="P102" s="62">
        <v>3</v>
      </c>
      <c r="Q102" s="62">
        <v>4</v>
      </c>
      <c r="R102" s="62">
        <v>3</v>
      </c>
      <c r="S102" s="62">
        <v>3</v>
      </c>
      <c r="T102" s="62">
        <v>5</v>
      </c>
      <c r="U102" s="62">
        <v>6</v>
      </c>
    </row>
    <row r="103" spans="1:29" ht="15.75" customHeight="1">
      <c r="A103" s="364" t="s">
        <v>247</v>
      </c>
      <c r="B103" s="303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4"/>
      <c r="N103" s="25"/>
      <c r="O103" s="25"/>
      <c r="P103" s="25"/>
      <c r="Q103" s="25"/>
      <c r="R103" s="25"/>
      <c r="S103" s="25"/>
      <c r="T103" s="25"/>
      <c r="U103" s="25"/>
    </row>
    <row r="104" spans="1:29" ht="15.75" customHeight="1">
      <c r="A104" s="364" t="s">
        <v>248</v>
      </c>
      <c r="B104" s="303"/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4"/>
      <c r="N104" s="21"/>
      <c r="O104" s="25"/>
      <c r="P104" s="21"/>
      <c r="Q104" s="21">
        <v>1</v>
      </c>
      <c r="R104" s="94"/>
      <c r="S104" s="21"/>
      <c r="T104" s="94">
        <v>1</v>
      </c>
      <c r="U104" s="21">
        <v>1</v>
      </c>
    </row>
    <row r="105" spans="1:29" ht="15.75" customHeight="1">
      <c r="A105" s="365" t="s">
        <v>249</v>
      </c>
      <c r="B105" s="303"/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4"/>
      <c r="N105" s="368" t="s">
        <v>250</v>
      </c>
      <c r="O105" s="304"/>
      <c r="P105" s="366">
        <f>G64/G99*100</f>
        <v>74.791666666666671</v>
      </c>
      <c r="Q105" s="304"/>
      <c r="R105" s="366" t="s">
        <v>251</v>
      </c>
      <c r="S105" s="304"/>
      <c r="T105" s="366">
        <f>G98/G99*100</f>
        <v>25.208333333333332</v>
      </c>
      <c r="U105" s="304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10"/>
      <c r="O106" s="110"/>
      <c r="P106" s="111"/>
      <c r="Q106" s="111"/>
      <c r="R106" s="110"/>
      <c r="S106" s="110"/>
      <c r="T106" s="110"/>
      <c r="U106" s="110"/>
    </row>
    <row r="107" spans="1:29" ht="15.75" customHeight="1">
      <c r="A107" s="43"/>
      <c r="B107" s="112"/>
      <c r="C107" s="367" t="s">
        <v>37</v>
      </c>
      <c r="D107" s="311"/>
      <c r="E107" s="311"/>
      <c r="F107" s="311"/>
      <c r="G107" s="311"/>
      <c r="H107" s="311"/>
      <c r="I107" s="311"/>
      <c r="J107" s="311"/>
      <c r="K107" s="311"/>
      <c r="L107" s="113"/>
      <c r="M107" s="113"/>
      <c r="N107" s="114"/>
      <c r="O107" s="114"/>
      <c r="P107" s="114"/>
      <c r="Q107" s="114"/>
      <c r="R107" s="114"/>
      <c r="S107" s="114"/>
      <c r="T107" s="114"/>
      <c r="U107" s="114"/>
    </row>
    <row r="108" spans="1:29" ht="15.75" customHeight="1">
      <c r="A108" s="43"/>
      <c r="B108" s="115"/>
      <c r="C108" s="116"/>
      <c r="D108" s="117"/>
      <c r="E108" s="117"/>
      <c r="F108" s="116"/>
      <c r="G108" s="116"/>
      <c r="H108" s="116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</row>
    <row r="109" spans="1:29" ht="30" customHeight="1">
      <c r="A109" s="60" t="s">
        <v>252</v>
      </c>
      <c r="B109" s="72" t="s">
        <v>253</v>
      </c>
      <c r="C109" s="62"/>
      <c r="D109" s="118"/>
      <c r="E109" s="63"/>
      <c r="F109" s="119"/>
      <c r="G109" s="65">
        <f t="shared" ref="G109:M109" si="45">SUM(G110:G113)</f>
        <v>18</v>
      </c>
      <c r="H109" s="65">
        <f t="shared" si="45"/>
        <v>540</v>
      </c>
      <c r="I109" s="65">
        <f t="shared" si="45"/>
        <v>84</v>
      </c>
      <c r="J109" s="65">
        <f t="shared" si="45"/>
        <v>0</v>
      </c>
      <c r="K109" s="65">
        <f t="shared" si="45"/>
        <v>0</v>
      </c>
      <c r="L109" s="65">
        <f t="shared" si="45"/>
        <v>0</v>
      </c>
      <c r="M109" s="65">
        <f t="shared" si="45"/>
        <v>456</v>
      </c>
      <c r="N109" s="25"/>
      <c r="O109" s="25"/>
      <c r="P109" s="25"/>
      <c r="Q109" s="25"/>
      <c r="R109" s="21"/>
      <c r="S109" s="21"/>
      <c r="T109" s="21"/>
      <c r="U109" s="120"/>
    </row>
    <row r="110" spans="1:29" ht="15.75" customHeight="1">
      <c r="A110" s="67"/>
      <c r="B110" s="93" t="s">
        <v>254</v>
      </c>
      <c r="C110" s="121">
        <v>2</v>
      </c>
      <c r="D110" s="121" t="s">
        <v>93</v>
      </c>
      <c r="E110" s="63"/>
      <c r="F110" s="119"/>
      <c r="G110" s="69">
        <v>6</v>
      </c>
      <c r="H110" s="25">
        <f t="shared" ref="H110:H113" si="46">G110*30</f>
        <v>180</v>
      </c>
      <c r="I110" s="122">
        <v>24</v>
      </c>
      <c r="J110" s="25"/>
      <c r="K110" s="25"/>
      <c r="L110" s="70" t="s">
        <v>255</v>
      </c>
      <c r="M110" s="123">
        <f t="shared" ref="M110:M113" si="47">H110-I110</f>
        <v>156</v>
      </c>
      <c r="N110" s="70" t="s">
        <v>256</v>
      </c>
      <c r="O110" s="70" t="s">
        <v>256</v>
      </c>
      <c r="P110" s="70"/>
      <c r="Q110" s="70"/>
      <c r="R110" s="67"/>
      <c r="S110" s="67"/>
      <c r="T110" s="67"/>
      <c r="U110" s="78"/>
    </row>
    <row r="111" spans="1:29" ht="15.75" customHeight="1">
      <c r="A111" s="67"/>
      <c r="B111" s="93" t="s">
        <v>254</v>
      </c>
      <c r="C111" s="121">
        <v>4</v>
      </c>
      <c r="D111" s="121" t="s">
        <v>129</v>
      </c>
      <c r="E111" s="63"/>
      <c r="F111" s="119"/>
      <c r="G111" s="69">
        <v>6</v>
      </c>
      <c r="H111" s="25">
        <f t="shared" si="46"/>
        <v>180</v>
      </c>
      <c r="I111" s="122">
        <v>24</v>
      </c>
      <c r="J111" s="25"/>
      <c r="K111" s="25"/>
      <c r="L111" s="70" t="s">
        <v>255</v>
      </c>
      <c r="M111" s="123">
        <f t="shared" si="47"/>
        <v>156</v>
      </c>
      <c r="N111" s="70"/>
      <c r="O111" s="70"/>
      <c r="P111" s="70" t="s">
        <v>256</v>
      </c>
      <c r="Q111" s="70" t="s">
        <v>256</v>
      </c>
      <c r="R111" s="67"/>
      <c r="S111" s="67"/>
      <c r="T111" s="67"/>
      <c r="U111" s="78"/>
    </row>
    <row r="112" spans="1:29" ht="15.75" customHeight="1">
      <c r="A112" s="67"/>
      <c r="B112" s="93" t="s">
        <v>254</v>
      </c>
      <c r="C112" s="121">
        <v>6</v>
      </c>
      <c r="D112" s="121" t="s">
        <v>257</v>
      </c>
      <c r="E112" s="63"/>
      <c r="F112" s="119"/>
      <c r="G112" s="69">
        <v>4</v>
      </c>
      <c r="H112" s="25">
        <f t="shared" si="46"/>
        <v>120</v>
      </c>
      <c r="I112" s="122">
        <v>24</v>
      </c>
      <c r="J112" s="25"/>
      <c r="K112" s="25"/>
      <c r="L112" s="70" t="s">
        <v>255</v>
      </c>
      <c r="M112" s="123">
        <f t="shared" si="47"/>
        <v>96</v>
      </c>
      <c r="N112" s="70"/>
      <c r="O112" s="70"/>
      <c r="P112" s="70"/>
      <c r="Q112" s="70"/>
      <c r="R112" s="67" t="s">
        <v>256</v>
      </c>
      <c r="S112" s="67" t="s">
        <v>256</v>
      </c>
      <c r="T112" s="67"/>
      <c r="U112" s="78"/>
    </row>
    <row r="113" spans="1:21" ht="15.75" customHeight="1">
      <c r="A113" s="67"/>
      <c r="B113" s="93" t="s">
        <v>254</v>
      </c>
      <c r="C113" s="121">
        <v>7</v>
      </c>
      <c r="D113" s="121"/>
      <c r="E113" s="63"/>
      <c r="F113" s="119"/>
      <c r="G113" s="69">
        <v>2</v>
      </c>
      <c r="H113" s="25">
        <f t="shared" si="46"/>
        <v>60</v>
      </c>
      <c r="I113" s="122">
        <v>12</v>
      </c>
      <c r="J113" s="25"/>
      <c r="K113" s="25"/>
      <c r="L113" s="124" t="s">
        <v>256</v>
      </c>
      <c r="M113" s="123">
        <f t="shared" si="47"/>
        <v>48</v>
      </c>
      <c r="N113" s="70"/>
      <c r="O113" s="70"/>
      <c r="P113" s="70"/>
      <c r="Q113" s="70"/>
      <c r="R113" s="67"/>
      <c r="S113" s="67"/>
      <c r="T113" s="67" t="s">
        <v>256</v>
      </c>
      <c r="U113" s="78"/>
    </row>
    <row r="114" spans="1:21" ht="15.75" customHeight="1">
      <c r="A114" s="125"/>
      <c r="B114" s="126"/>
      <c r="C114" s="127"/>
      <c r="D114" s="128"/>
      <c r="E114" s="129"/>
      <c r="F114" s="130"/>
      <c r="G114" s="110"/>
      <c r="H114" s="41"/>
      <c r="I114" s="131"/>
      <c r="J114" s="41"/>
      <c r="K114" s="41"/>
      <c r="L114" s="41"/>
      <c r="M114" s="131"/>
      <c r="N114" s="41"/>
      <c r="O114" s="41"/>
      <c r="P114" s="41"/>
      <c r="Q114" s="41"/>
      <c r="R114" s="43"/>
      <c r="S114" s="43"/>
      <c r="T114" s="43"/>
      <c r="U114" s="132"/>
    </row>
    <row r="115" spans="1:21" ht="15.75" customHeight="1">
      <c r="A115" s="43" t="s">
        <v>37</v>
      </c>
      <c r="B115" s="115"/>
      <c r="C115" s="116"/>
      <c r="D115" s="117"/>
      <c r="E115" s="117"/>
      <c r="F115" s="116"/>
      <c r="G115" s="116"/>
      <c r="H115" s="116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</row>
    <row r="116" spans="1:21" ht="15.75" customHeight="1">
      <c r="A116" s="43"/>
      <c r="B116" s="115"/>
      <c r="C116" s="116"/>
      <c r="D116" s="117"/>
      <c r="E116" s="117"/>
      <c r="F116" s="116"/>
      <c r="G116" s="116"/>
      <c r="H116" s="116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</row>
    <row r="117" spans="1:21" ht="15.75" customHeight="1">
      <c r="A117" s="43"/>
      <c r="B117" s="115"/>
      <c r="C117" s="116"/>
      <c r="D117" s="117"/>
      <c r="E117" s="117"/>
      <c r="F117" s="116"/>
      <c r="G117" s="116"/>
      <c r="H117" s="116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</row>
    <row r="118" spans="1:21" ht="15.75" customHeight="1">
      <c r="A118" s="114"/>
      <c r="B118" s="133" t="s">
        <v>258</v>
      </c>
      <c r="C118" s="133"/>
      <c r="D118" s="362"/>
      <c r="E118" s="314"/>
      <c r="F118" s="314"/>
      <c r="G118" s="314"/>
      <c r="H118" s="133"/>
      <c r="I118" s="363" t="s">
        <v>259</v>
      </c>
      <c r="J118" s="311"/>
      <c r="K118" s="311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</row>
    <row r="119" spans="1:21" ht="15.75" customHeight="1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</row>
    <row r="120" spans="1:21" ht="15.75" customHeight="1">
      <c r="A120" s="114"/>
      <c r="B120" s="133" t="s">
        <v>260</v>
      </c>
      <c r="C120" s="133"/>
      <c r="D120" s="362"/>
      <c r="E120" s="314"/>
      <c r="F120" s="314"/>
      <c r="G120" s="314"/>
      <c r="H120" s="133"/>
      <c r="I120" s="363" t="s">
        <v>261</v>
      </c>
      <c r="J120" s="311"/>
      <c r="K120" s="311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</row>
    <row r="121" spans="1:21" ht="15.75" customHeight="1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</row>
    <row r="122" spans="1:21" ht="15.75" customHeight="1">
      <c r="A122" s="114"/>
      <c r="B122" s="133" t="s">
        <v>262</v>
      </c>
      <c r="C122" s="133"/>
      <c r="D122" s="362"/>
      <c r="E122" s="314"/>
      <c r="F122" s="314"/>
      <c r="G122" s="314"/>
      <c r="H122" s="133"/>
      <c r="I122" s="363" t="s">
        <v>261</v>
      </c>
      <c r="J122" s="311"/>
      <c r="K122" s="311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</row>
    <row r="123" spans="1:21" ht="15.75" customHeight="1">
      <c r="A123" s="43"/>
      <c r="B123" s="115"/>
      <c r="C123" s="116"/>
      <c r="D123" s="117"/>
      <c r="E123" s="117"/>
      <c r="F123" s="116"/>
      <c r="G123" s="116"/>
      <c r="H123" s="116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</row>
    <row r="124" spans="1:21" ht="15.75" customHeight="1">
      <c r="A124" s="43"/>
      <c r="B124" s="115"/>
      <c r="C124" s="116"/>
      <c r="D124" s="117"/>
      <c r="E124" s="117"/>
      <c r="F124" s="116"/>
      <c r="G124" s="116"/>
      <c r="H124" s="116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</row>
    <row r="125" spans="1:21" ht="15.75" customHeight="1">
      <c r="A125" s="43"/>
      <c r="B125" s="115"/>
      <c r="C125" s="116"/>
      <c r="D125" s="117"/>
      <c r="E125" s="117"/>
      <c r="F125" s="116"/>
      <c r="G125" s="116"/>
      <c r="H125" s="116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</row>
    <row r="126" spans="1:21" ht="15.75" customHeight="1">
      <c r="A126" s="43"/>
      <c r="B126" s="115"/>
      <c r="C126" s="116"/>
      <c r="D126" s="117"/>
      <c r="E126" s="117"/>
      <c r="F126" s="116"/>
      <c r="G126" s="116"/>
      <c r="H126" s="116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</row>
    <row r="127" spans="1:21" ht="15.75" customHeight="1">
      <c r="A127" s="43"/>
      <c r="B127" s="115"/>
      <c r="C127" s="116"/>
      <c r="D127" s="117"/>
      <c r="E127" s="117"/>
      <c r="F127" s="116"/>
      <c r="G127" s="116"/>
      <c r="H127" s="116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</row>
    <row r="128" spans="1:21" ht="15.75" customHeight="1">
      <c r="A128" s="43"/>
      <c r="B128" s="115"/>
      <c r="C128" s="116"/>
      <c r="D128" s="117"/>
      <c r="E128" s="117"/>
      <c r="F128" s="116"/>
      <c r="G128" s="116"/>
      <c r="H128" s="116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</row>
    <row r="129" spans="1:21" ht="15.75" customHeight="1">
      <c r="A129" s="43"/>
      <c r="B129" s="115"/>
      <c r="C129" s="116"/>
      <c r="D129" s="117"/>
      <c r="E129" s="117"/>
      <c r="F129" s="116"/>
      <c r="G129" s="116"/>
      <c r="H129" s="116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</row>
    <row r="130" spans="1:21" ht="15.75" customHeight="1">
      <c r="A130" s="43"/>
      <c r="B130" s="115"/>
      <c r="C130" s="116"/>
      <c r="D130" s="117"/>
      <c r="E130" s="117"/>
      <c r="F130" s="116"/>
      <c r="G130" s="116"/>
      <c r="H130" s="116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</row>
    <row r="131" spans="1:21" ht="15.75" customHeight="1">
      <c r="A131" s="43"/>
      <c r="B131" s="115"/>
      <c r="C131" s="116"/>
      <c r="D131" s="117"/>
      <c r="E131" s="117"/>
      <c r="F131" s="116"/>
      <c r="G131" s="116"/>
      <c r="H131" s="116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</row>
    <row r="132" spans="1:21" ht="15.75" customHeight="1">
      <c r="A132" s="43"/>
      <c r="B132" s="115"/>
      <c r="C132" s="116"/>
      <c r="D132" s="117"/>
      <c r="E132" s="117"/>
      <c r="F132" s="116"/>
      <c r="G132" s="116"/>
      <c r="H132" s="116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</row>
    <row r="133" spans="1:21" ht="15.75" customHeight="1">
      <c r="A133" s="43"/>
      <c r="B133" s="115"/>
      <c r="C133" s="116"/>
      <c r="D133" s="117"/>
      <c r="E133" s="117"/>
      <c r="F133" s="116"/>
      <c r="G133" s="116"/>
      <c r="H133" s="116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</row>
    <row r="134" spans="1:21" ht="15.75" customHeight="1">
      <c r="A134" s="43"/>
      <c r="B134" s="115"/>
      <c r="C134" s="116"/>
      <c r="D134" s="117"/>
      <c r="E134" s="117"/>
      <c r="F134" s="116"/>
      <c r="G134" s="116"/>
      <c r="H134" s="116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</row>
    <row r="135" spans="1:21" ht="15.75" customHeight="1">
      <c r="A135" s="43"/>
      <c r="B135" s="115"/>
      <c r="C135" s="116"/>
      <c r="D135" s="117"/>
      <c r="E135" s="117"/>
      <c r="F135" s="116"/>
      <c r="G135" s="116"/>
      <c r="H135" s="116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</row>
    <row r="136" spans="1:21" ht="15.75" customHeight="1">
      <c r="A136" s="43"/>
      <c r="B136" s="115"/>
      <c r="C136" s="116"/>
      <c r="D136" s="117"/>
      <c r="E136" s="117"/>
      <c r="F136" s="116"/>
      <c r="G136" s="116"/>
      <c r="H136" s="116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</row>
    <row r="137" spans="1:21" ht="15.75" customHeight="1">
      <c r="A137" s="43"/>
      <c r="B137" s="115"/>
      <c r="C137" s="116"/>
      <c r="D137" s="117"/>
      <c r="E137" s="117"/>
      <c r="F137" s="116"/>
      <c r="G137" s="116"/>
      <c r="H137" s="116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</row>
    <row r="138" spans="1:21" ht="15.75" customHeight="1">
      <c r="A138" s="43"/>
      <c r="B138" s="115"/>
      <c r="C138" s="116"/>
      <c r="D138" s="117"/>
      <c r="E138" s="117"/>
      <c r="F138" s="116"/>
      <c r="G138" s="116"/>
      <c r="H138" s="116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</row>
    <row r="139" spans="1:21" ht="15.75" customHeight="1">
      <c r="A139" s="43"/>
      <c r="B139" s="115"/>
      <c r="C139" s="116"/>
      <c r="D139" s="117"/>
      <c r="E139" s="117"/>
      <c r="F139" s="116"/>
      <c r="G139" s="116"/>
      <c r="H139" s="116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</row>
    <row r="140" spans="1:21" ht="15.75" customHeight="1">
      <c r="A140" s="43"/>
      <c r="B140" s="115"/>
      <c r="C140" s="116"/>
      <c r="D140" s="117"/>
      <c r="E140" s="117"/>
      <c r="F140" s="116"/>
      <c r="G140" s="116"/>
      <c r="H140" s="116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</row>
    <row r="141" spans="1:21" ht="15.75" customHeight="1">
      <c r="A141" s="43"/>
      <c r="B141" s="115"/>
      <c r="C141" s="116"/>
      <c r="D141" s="117"/>
      <c r="E141" s="117"/>
      <c r="F141" s="116"/>
      <c r="G141" s="116"/>
      <c r="H141" s="116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</row>
    <row r="142" spans="1:21" ht="15.75" customHeight="1">
      <c r="A142" s="43"/>
      <c r="B142" s="115"/>
      <c r="C142" s="116"/>
      <c r="D142" s="117"/>
      <c r="E142" s="117"/>
      <c r="F142" s="116"/>
      <c r="G142" s="116"/>
      <c r="H142" s="116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</row>
    <row r="143" spans="1:21" ht="15.75" customHeight="1">
      <c r="A143" s="43"/>
      <c r="B143" s="115"/>
      <c r="C143" s="116"/>
      <c r="D143" s="117"/>
      <c r="E143" s="117"/>
      <c r="F143" s="116"/>
      <c r="G143" s="116"/>
      <c r="H143" s="116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</row>
    <row r="144" spans="1:21" ht="15.75" customHeight="1">
      <c r="A144" s="43"/>
      <c r="B144" s="115"/>
      <c r="C144" s="116"/>
      <c r="D144" s="117"/>
      <c r="E144" s="117"/>
      <c r="F144" s="116"/>
      <c r="G144" s="116"/>
      <c r="H144" s="116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</row>
    <row r="145" spans="1:21" ht="15.75" customHeight="1">
      <c r="A145" s="43"/>
      <c r="B145" s="115"/>
      <c r="C145" s="116"/>
      <c r="D145" s="117"/>
      <c r="E145" s="117"/>
      <c r="F145" s="116"/>
      <c r="G145" s="116"/>
      <c r="H145" s="116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</row>
    <row r="146" spans="1:21" ht="15.75" customHeight="1">
      <c r="A146" s="43"/>
      <c r="B146" s="115"/>
      <c r="C146" s="116"/>
      <c r="D146" s="117"/>
      <c r="E146" s="117"/>
      <c r="F146" s="116"/>
      <c r="G146" s="116"/>
      <c r="H146" s="116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</row>
    <row r="147" spans="1:21" ht="15.75" customHeight="1">
      <c r="A147" s="43"/>
      <c r="B147" s="115"/>
      <c r="C147" s="116"/>
      <c r="D147" s="117"/>
      <c r="E147" s="117"/>
      <c r="F147" s="116"/>
      <c r="G147" s="116"/>
      <c r="H147" s="116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</row>
    <row r="148" spans="1:21" ht="15.75" customHeight="1">
      <c r="A148" s="43"/>
      <c r="B148" s="115"/>
      <c r="C148" s="116"/>
      <c r="D148" s="117"/>
      <c r="E148" s="117"/>
      <c r="F148" s="116"/>
      <c r="G148" s="116"/>
      <c r="H148" s="116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</row>
    <row r="149" spans="1:21" ht="15.75" customHeight="1">
      <c r="A149" s="43"/>
      <c r="B149" s="115"/>
      <c r="C149" s="116"/>
      <c r="D149" s="117"/>
      <c r="E149" s="117"/>
      <c r="F149" s="116"/>
      <c r="G149" s="116"/>
      <c r="H149" s="116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</row>
    <row r="150" spans="1:21" ht="15.75" customHeight="1">
      <c r="A150" s="43"/>
      <c r="B150" s="115"/>
      <c r="C150" s="116"/>
      <c r="D150" s="117"/>
      <c r="E150" s="117"/>
      <c r="F150" s="116"/>
      <c r="G150" s="116"/>
      <c r="H150" s="116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</row>
    <row r="151" spans="1:21" ht="15.75" customHeight="1">
      <c r="A151" s="43"/>
      <c r="B151" s="115"/>
      <c r="C151" s="116"/>
      <c r="D151" s="117"/>
      <c r="E151" s="117"/>
      <c r="F151" s="116"/>
      <c r="G151" s="116"/>
      <c r="H151" s="116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</row>
    <row r="152" spans="1:21" ht="15.75" customHeight="1">
      <c r="A152" s="43"/>
      <c r="B152" s="115"/>
      <c r="C152" s="116"/>
      <c r="D152" s="117"/>
      <c r="E152" s="117"/>
      <c r="F152" s="116"/>
      <c r="G152" s="116"/>
      <c r="H152" s="116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</row>
    <row r="153" spans="1:21" ht="15.75" customHeight="1">
      <c r="A153" s="43"/>
      <c r="B153" s="115"/>
      <c r="C153" s="116"/>
      <c r="D153" s="117"/>
      <c r="E153" s="117"/>
      <c r="F153" s="116"/>
      <c r="G153" s="116"/>
      <c r="H153" s="116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</row>
    <row r="154" spans="1:21" ht="15.75" customHeight="1">
      <c r="A154" s="43"/>
      <c r="B154" s="115"/>
      <c r="C154" s="116"/>
      <c r="D154" s="117"/>
      <c r="E154" s="117"/>
      <c r="F154" s="116"/>
      <c r="G154" s="116"/>
      <c r="H154" s="116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</row>
    <row r="155" spans="1:21" ht="15.75" customHeight="1">
      <c r="A155" s="43"/>
      <c r="B155" s="115"/>
      <c r="C155" s="116"/>
      <c r="D155" s="117"/>
      <c r="E155" s="117"/>
      <c r="F155" s="116"/>
      <c r="G155" s="116"/>
      <c r="H155" s="116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</row>
    <row r="156" spans="1:21" ht="15.75" customHeight="1">
      <c r="A156" s="43"/>
      <c r="B156" s="115"/>
      <c r="C156" s="116"/>
      <c r="D156" s="117"/>
      <c r="E156" s="117"/>
      <c r="F156" s="116"/>
      <c r="G156" s="116"/>
      <c r="H156" s="116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</row>
    <row r="157" spans="1:21" ht="15.75" customHeight="1">
      <c r="A157" s="43"/>
      <c r="B157" s="115"/>
      <c r="C157" s="116"/>
      <c r="D157" s="117"/>
      <c r="E157" s="117"/>
      <c r="F157" s="116"/>
      <c r="G157" s="116"/>
      <c r="H157" s="116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</row>
    <row r="158" spans="1:21" ht="15.75" customHeight="1">
      <c r="A158" s="43"/>
      <c r="B158" s="115"/>
      <c r="C158" s="116"/>
      <c r="D158" s="117"/>
      <c r="E158" s="117"/>
      <c r="F158" s="116"/>
      <c r="G158" s="116"/>
      <c r="H158" s="116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</row>
    <row r="159" spans="1:21" ht="15.75" customHeight="1">
      <c r="A159" s="43"/>
      <c r="B159" s="115"/>
      <c r="C159" s="116"/>
      <c r="D159" s="117"/>
      <c r="E159" s="117"/>
      <c r="F159" s="116"/>
      <c r="G159" s="116"/>
      <c r="H159" s="116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</row>
    <row r="160" spans="1:21" ht="15.75" customHeight="1">
      <c r="A160" s="43"/>
      <c r="B160" s="115"/>
      <c r="C160" s="116"/>
      <c r="D160" s="117"/>
      <c r="E160" s="117"/>
      <c r="F160" s="116"/>
      <c r="G160" s="116"/>
      <c r="H160" s="116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</row>
    <row r="161" spans="1:21" ht="15.75" customHeight="1">
      <c r="A161" s="43"/>
      <c r="B161" s="115"/>
      <c r="C161" s="116"/>
      <c r="D161" s="117"/>
      <c r="E161" s="117"/>
      <c r="F161" s="116"/>
      <c r="G161" s="116"/>
      <c r="H161" s="116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</row>
    <row r="162" spans="1:21" ht="15.75" customHeight="1">
      <c r="A162" s="43"/>
      <c r="B162" s="115"/>
      <c r="C162" s="116"/>
      <c r="D162" s="117"/>
      <c r="E162" s="117"/>
      <c r="F162" s="116"/>
      <c r="G162" s="116"/>
      <c r="H162" s="116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</row>
    <row r="163" spans="1:21" ht="15.75" customHeight="1">
      <c r="A163" s="43"/>
      <c r="B163" s="115"/>
      <c r="C163" s="116"/>
      <c r="D163" s="117"/>
      <c r="E163" s="117"/>
      <c r="F163" s="116"/>
      <c r="G163" s="116"/>
      <c r="H163" s="116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</row>
    <row r="164" spans="1:21" ht="15.75" customHeight="1">
      <c r="A164" s="43"/>
      <c r="B164" s="115"/>
      <c r="C164" s="116"/>
      <c r="D164" s="117"/>
      <c r="E164" s="117"/>
      <c r="F164" s="116"/>
      <c r="G164" s="116"/>
      <c r="H164" s="116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</row>
    <row r="165" spans="1:21" ht="15.75" customHeight="1">
      <c r="A165" s="43"/>
      <c r="B165" s="115"/>
      <c r="C165" s="116"/>
      <c r="D165" s="117"/>
      <c r="E165" s="117"/>
      <c r="F165" s="116"/>
      <c r="G165" s="116"/>
      <c r="H165" s="116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</row>
    <row r="166" spans="1:21" ht="15.75" customHeight="1">
      <c r="A166" s="43"/>
      <c r="B166" s="115"/>
      <c r="C166" s="116"/>
      <c r="D166" s="117"/>
      <c r="E166" s="117"/>
      <c r="F166" s="116"/>
      <c r="G166" s="116"/>
      <c r="H166" s="116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</row>
    <row r="167" spans="1:21" ht="15.75" customHeight="1">
      <c r="A167" s="43"/>
      <c r="B167" s="115"/>
      <c r="C167" s="116"/>
      <c r="D167" s="117"/>
      <c r="E167" s="117"/>
      <c r="F167" s="116"/>
      <c r="G167" s="116"/>
      <c r="H167" s="116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</row>
    <row r="168" spans="1:21" ht="15.75" customHeight="1">
      <c r="A168" s="43"/>
      <c r="B168" s="115"/>
      <c r="C168" s="116"/>
      <c r="D168" s="117"/>
      <c r="E168" s="117"/>
      <c r="F168" s="116"/>
      <c r="G168" s="116"/>
      <c r="H168" s="116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</row>
    <row r="169" spans="1:21" ht="15.75" customHeight="1">
      <c r="A169" s="43"/>
      <c r="B169" s="115"/>
      <c r="C169" s="116"/>
      <c r="D169" s="117"/>
      <c r="E169" s="117"/>
      <c r="F169" s="116"/>
      <c r="G169" s="116"/>
      <c r="H169" s="116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</row>
    <row r="170" spans="1:21" ht="15.75" customHeight="1">
      <c r="A170" s="43"/>
      <c r="B170" s="115"/>
      <c r="C170" s="116"/>
      <c r="D170" s="117"/>
      <c r="E170" s="117"/>
      <c r="F170" s="116"/>
      <c r="G170" s="116"/>
      <c r="H170" s="116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</row>
    <row r="171" spans="1:21" ht="15.75" customHeight="1">
      <c r="A171" s="43"/>
      <c r="B171" s="115"/>
      <c r="C171" s="116"/>
      <c r="D171" s="117"/>
      <c r="E171" s="117"/>
      <c r="F171" s="116"/>
      <c r="G171" s="116"/>
      <c r="H171" s="116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</row>
    <row r="172" spans="1:21" ht="15.75" customHeight="1">
      <c r="A172" s="43"/>
      <c r="B172" s="115"/>
      <c r="C172" s="116"/>
      <c r="D172" s="117"/>
      <c r="E172" s="117"/>
      <c r="F172" s="116"/>
      <c r="G172" s="116"/>
      <c r="H172" s="116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</row>
    <row r="173" spans="1:21" ht="15.75" customHeight="1">
      <c r="A173" s="43"/>
      <c r="B173" s="115"/>
      <c r="C173" s="116"/>
      <c r="D173" s="117"/>
      <c r="E173" s="117"/>
      <c r="F173" s="116"/>
      <c r="G173" s="116"/>
      <c r="H173" s="116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</row>
    <row r="174" spans="1:21" ht="15.75" customHeight="1">
      <c r="A174" s="43"/>
      <c r="B174" s="115"/>
      <c r="C174" s="116"/>
      <c r="D174" s="117"/>
      <c r="E174" s="117"/>
      <c r="F174" s="116"/>
      <c r="G174" s="116"/>
      <c r="H174" s="116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</row>
    <row r="175" spans="1:21" ht="15.75" customHeight="1">
      <c r="A175" s="43"/>
      <c r="B175" s="115"/>
      <c r="C175" s="116"/>
      <c r="D175" s="117"/>
      <c r="E175" s="117"/>
      <c r="F175" s="116"/>
      <c r="G175" s="116"/>
      <c r="H175" s="116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</row>
    <row r="176" spans="1:21" ht="15.75" customHeight="1">
      <c r="A176" s="43"/>
      <c r="B176" s="115"/>
      <c r="C176" s="116"/>
      <c r="D176" s="117"/>
      <c r="E176" s="117"/>
      <c r="F176" s="116"/>
      <c r="G176" s="116"/>
      <c r="H176" s="116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</row>
    <row r="177" spans="1:21" ht="15.75" customHeight="1">
      <c r="A177" s="43"/>
      <c r="B177" s="115"/>
      <c r="C177" s="116"/>
      <c r="D177" s="117"/>
      <c r="E177" s="117"/>
      <c r="F177" s="116"/>
      <c r="G177" s="116"/>
      <c r="H177" s="116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</row>
    <row r="178" spans="1:21" ht="15.75" customHeight="1">
      <c r="A178" s="43"/>
      <c r="B178" s="115"/>
      <c r="C178" s="116"/>
      <c r="D178" s="117"/>
      <c r="E178" s="117"/>
      <c r="F178" s="116"/>
      <c r="G178" s="116"/>
      <c r="H178" s="116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</row>
    <row r="179" spans="1:21" ht="15.75" customHeight="1">
      <c r="A179" s="43"/>
      <c r="B179" s="115"/>
      <c r="C179" s="116"/>
      <c r="D179" s="117"/>
      <c r="E179" s="117"/>
      <c r="F179" s="116"/>
      <c r="G179" s="116"/>
      <c r="H179" s="116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</row>
    <row r="180" spans="1:21" ht="15.75" customHeight="1">
      <c r="A180" s="43"/>
      <c r="B180" s="115"/>
      <c r="C180" s="116"/>
      <c r="D180" s="117"/>
      <c r="E180" s="117"/>
      <c r="F180" s="116"/>
      <c r="G180" s="116"/>
      <c r="H180" s="116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</row>
    <row r="181" spans="1:21" ht="15.75" customHeight="1">
      <c r="A181" s="43"/>
      <c r="B181" s="115"/>
      <c r="C181" s="116"/>
      <c r="D181" s="117"/>
      <c r="E181" s="117"/>
      <c r="F181" s="116"/>
      <c r="G181" s="116"/>
      <c r="H181" s="116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</row>
    <row r="182" spans="1:21" ht="15.75" customHeight="1">
      <c r="A182" s="43"/>
      <c r="B182" s="115"/>
      <c r="C182" s="116"/>
      <c r="D182" s="117"/>
      <c r="E182" s="117"/>
      <c r="F182" s="116"/>
      <c r="G182" s="116"/>
      <c r="H182" s="116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</row>
    <row r="183" spans="1:21" ht="15.75" customHeight="1">
      <c r="A183" s="43"/>
      <c r="B183" s="115"/>
      <c r="C183" s="116"/>
      <c r="D183" s="117"/>
      <c r="E183" s="117"/>
      <c r="F183" s="116"/>
      <c r="G183" s="116"/>
      <c r="H183" s="116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</row>
    <row r="184" spans="1:21" ht="15.75" customHeight="1">
      <c r="A184" s="43"/>
      <c r="B184" s="115"/>
      <c r="C184" s="116"/>
      <c r="D184" s="117"/>
      <c r="E184" s="117"/>
      <c r="F184" s="116"/>
      <c r="G184" s="116"/>
      <c r="H184" s="116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</row>
    <row r="185" spans="1:21" ht="15.75" customHeight="1">
      <c r="A185" s="43"/>
      <c r="B185" s="115"/>
      <c r="C185" s="116"/>
      <c r="D185" s="117"/>
      <c r="E185" s="117"/>
      <c r="F185" s="116"/>
      <c r="G185" s="116"/>
      <c r="H185" s="116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</row>
    <row r="186" spans="1:21" ht="15.75" customHeight="1">
      <c r="A186" s="43"/>
      <c r="B186" s="115"/>
      <c r="C186" s="116"/>
      <c r="D186" s="117"/>
      <c r="E186" s="117"/>
      <c r="F186" s="116"/>
      <c r="G186" s="116"/>
      <c r="H186" s="116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</row>
    <row r="187" spans="1:21" ht="15.75" customHeight="1">
      <c r="A187" s="43"/>
      <c r="B187" s="115"/>
      <c r="C187" s="116"/>
      <c r="D187" s="117"/>
      <c r="E187" s="117"/>
      <c r="F187" s="116"/>
      <c r="G187" s="116"/>
      <c r="H187" s="116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</row>
    <row r="188" spans="1:21" ht="15.75" customHeight="1">
      <c r="A188" s="43"/>
      <c r="B188" s="115"/>
      <c r="C188" s="116"/>
      <c r="D188" s="117"/>
      <c r="E188" s="117"/>
      <c r="F188" s="116"/>
      <c r="G188" s="116"/>
      <c r="H188" s="116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</row>
    <row r="189" spans="1:21" ht="15.75" customHeight="1">
      <c r="A189" s="43"/>
      <c r="B189" s="115"/>
      <c r="C189" s="116"/>
      <c r="D189" s="117"/>
      <c r="E189" s="117"/>
      <c r="F189" s="116"/>
      <c r="G189" s="116"/>
      <c r="H189" s="116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</row>
    <row r="190" spans="1:21" ht="15.75" customHeight="1">
      <c r="A190" s="43"/>
      <c r="B190" s="115"/>
      <c r="C190" s="116"/>
      <c r="D190" s="117"/>
      <c r="E190" s="117"/>
      <c r="F190" s="116"/>
      <c r="G190" s="116"/>
      <c r="H190" s="116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</row>
    <row r="191" spans="1:21" ht="15.75" customHeight="1">
      <c r="A191" s="43"/>
      <c r="B191" s="115"/>
      <c r="C191" s="116"/>
      <c r="D191" s="117"/>
      <c r="E191" s="117"/>
      <c r="F191" s="116"/>
      <c r="G191" s="116"/>
      <c r="H191" s="116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</row>
    <row r="192" spans="1:21" ht="15.75" customHeight="1">
      <c r="A192" s="43"/>
      <c r="B192" s="115"/>
      <c r="C192" s="116"/>
      <c r="D192" s="117"/>
      <c r="E192" s="117"/>
      <c r="F192" s="116"/>
      <c r="G192" s="116"/>
      <c r="H192" s="116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</row>
    <row r="193" spans="1:21" ht="15.75" customHeight="1">
      <c r="A193" s="43"/>
      <c r="B193" s="115"/>
      <c r="C193" s="116"/>
      <c r="D193" s="117"/>
      <c r="E193" s="117"/>
      <c r="F193" s="116"/>
      <c r="G193" s="116"/>
      <c r="H193" s="116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</row>
    <row r="194" spans="1:21" ht="15.75" customHeight="1">
      <c r="A194" s="43"/>
      <c r="B194" s="115"/>
      <c r="C194" s="116"/>
      <c r="D194" s="117"/>
      <c r="E194" s="117"/>
      <c r="F194" s="116"/>
      <c r="G194" s="116"/>
      <c r="H194" s="116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</row>
    <row r="195" spans="1:21" ht="15.75" customHeight="1">
      <c r="A195" s="43"/>
      <c r="B195" s="115"/>
      <c r="C195" s="116"/>
      <c r="D195" s="117"/>
      <c r="E195" s="117"/>
      <c r="F195" s="116"/>
      <c r="G195" s="116"/>
      <c r="H195" s="116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</row>
    <row r="196" spans="1:21" ht="15.75" customHeight="1">
      <c r="A196" s="43"/>
      <c r="B196" s="115"/>
      <c r="C196" s="116"/>
      <c r="D196" s="117"/>
      <c r="E196" s="117"/>
      <c r="F196" s="116"/>
      <c r="G196" s="116"/>
      <c r="H196" s="116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</row>
    <row r="197" spans="1:21" ht="15.75" customHeight="1">
      <c r="A197" s="43"/>
      <c r="B197" s="115"/>
      <c r="C197" s="116"/>
      <c r="D197" s="117"/>
      <c r="E197" s="117"/>
      <c r="F197" s="116"/>
      <c r="G197" s="116"/>
      <c r="H197" s="116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</row>
    <row r="198" spans="1:21" ht="15.75" customHeight="1">
      <c r="A198" s="43"/>
      <c r="B198" s="115"/>
      <c r="C198" s="116"/>
      <c r="D198" s="117"/>
      <c r="E198" s="117"/>
      <c r="F198" s="116"/>
      <c r="G198" s="116"/>
      <c r="H198" s="116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</row>
    <row r="199" spans="1:21" ht="15.75" customHeight="1">
      <c r="A199" s="43"/>
      <c r="B199" s="115"/>
      <c r="C199" s="116"/>
      <c r="D199" s="117"/>
      <c r="E199" s="117"/>
      <c r="F199" s="116"/>
      <c r="G199" s="116"/>
      <c r="H199" s="116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</row>
    <row r="200" spans="1:21" ht="15.75" customHeight="1">
      <c r="A200" s="43"/>
      <c r="B200" s="115"/>
      <c r="C200" s="116"/>
      <c r="D200" s="117"/>
      <c r="E200" s="117"/>
      <c r="F200" s="116"/>
      <c r="G200" s="116"/>
      <c r="H200" s="116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</row>
    <row r="201" spans="1:21" ht="15.75" customHeight="1">
      <c r="A201" s="43"/>
      <c r="B201" s="115"/>
      <c r="C201" s="116"/>
      <c r="D201" s="117"/>
      <c r="E201" s="117"/>
      <c r="F201" s="116"/>
      <c r="G201" s="116"/>
      <c r="H201" s="116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</row>
    <row r="202" spans="1:21" ht="15.75" customHeight="1">
      <c r="A202" s="43"/>
      <c r="B202" s="115"/>
      <c r="C202" s="116"/>
      <c r="D202" s="117"/>
      <c r="E202" s="117"/>
      <c r="F202" s="116"/>
      <c r="G202" s="116"/>
      <c r="H202" s="116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</row>
    <row r="203" spans="1:21" ht="15.75" customHeight="1">
      <c r="A203" s="43"/>
      <c r="B203" s="115"/>
      <c r="C203" s="116"/>
      <c r="D203" s="117"/>
      <c r="E203" s="117"/>
      <c r="F203" s="116"/>
      <c r="G203" s="116"/>
      <c r="H203" s="116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</row>
    <row r="204" spans="1:21" ht="15.75" customHeight="1">
      <c r="A204" s="43"/>
      <c r="B204" s="115"/>
      <c r="C204" s="116"/>
      <c r="D204" s="117"/>
      <c r="E204" s="117"/>
      <c r="F204" s="116"/>
      <c r="G204" s="116"/>
      <c r="H204" s="116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</row>
    <row r="205" spans="1:21" ht="15.75" customHeight="1">
      <c r="A205" s="43"/>
      <c r="B205" s="115"/>
      <c r="C205" s="116"/>
      <c r="D205" s="117"/>
      <c r="E205" s="117"/>
      <c r="F205" s="116"/>
      <c r="G205" s="116"/>
      <c r="H205" s="116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</row>
    <row r="206" spans="1:21" ht="15.75" customHeight="1">
      <c r="A206" s="43"/>
      <c r="B206" s="115"/>
      <c r="C206" s="116"/>
      <c r="D206" s="117"/>
      <c r="E206" s="117"/>
      <c r="F206" s="116"/>
      <c r="G206" s="116"/>
      <c r="H206" s="116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</row>
    <row r="207" spans="1:21" ht="15.75" customHeight="1">
      <c r="A207" s="43"/>
      <c r="B207" s="115"/>
      <c r="C207" s="116"/>
      <c r="D207" s="117"/>
      <c r="E207" s="117"/>
      <c r="F207" s="116"/>
      <c r="G207" s="116"/>
      <c r="H207" s="116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</row>
    <row r="208" spans="1:21" ht="15.75" customHeight="1">
      <c r="A208" s="43"/>
      <c r="B208" s="115"/>
      <c r="C208" s="116"/>
      <c r="D208" s="117"/>
      <c r="E208" s="117"/>
      <c r="F208" s="116"/>
      <c r="G208" s="116"/>
      <c r="H208" s="116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</row>
    <row r="209" spans="1:21" ht="15.75" customHeight="1">
      <c r="A209" s="43"/>
      <c r="B209" s="115"/>
      <c r="C209" s="116"/>
      <c r="D209" s="117"/>
      <c r="E209" s="117"/>
      <c r="F209" s="116"/>
      <c r="G209" s="116"/>
      <c r="H209" s="116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</row>
    <row r="210" spans="1:21" ht="15.75" customHeight="1">
      <c r="A210" s="43"/>
      <c r="B210" s="115"/>
      <c r="C210" s="116"/>
      <c r="D210" s="117"/>
      <c r="E210" s="117"/>
      <c r="F210" s="116"/>
      <c r="G210" s="116"/>
      <c r="H210" s="116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</row>
    <row r="211" spans="1:21" ht="15.75" customHeight="1">
      <c r="A211" s="43"/>
      <c r="B211" s="115"/>
      <c r="C211" s="116"/>
      <c r="D211" s="117"/>
      <c r="E211" s="117"/>
      <c r="F211" s="116"/>
      <c r="G211" s="116"/>
      <c r="H211" s="116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</row>
    <row r="212" spans="1:21" ht="15.75" customHeight="1">
      <c r="A212" s="43"/>
      <c r="B212" s="115"/>
      <c r="C212" s="116"/>
      <c r="D212" s="117"/>
      <c r="E212" s="117"/>
      <c r="F212" s="116"/>
      <c r="G212" s="116"/>
      <c r="H212" s="116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</row>
    <row r="213" spans="1:21" ht="15.75" customHeight="1">
      <c r="A213" s="43"/>
      <c r="B213" s="115"/>
      <c r="C213" s="116"/>
      <c r="D213" s="117"/>
      <c r="E213" s="117"/>
      <c r="F213" s="116"/>
      <c r="G213" s="116"/>
      <c r="H213" s="116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</row>
    <row r="214" spans="1:21" ht="15.75" customHeight="1">
      <c r="A214" s="43"/>
      <c r="B214" s="115"/>
      <c r="C214" s="116"/>
      <c r="D214" s="117"/>
      <c r="E214" s="117"/>
      <c r="F214" s="116"/>
      <c r="G214" s="116"/>
      <c r="H214" s="116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</row>
    <row r="215" spans="1:21" ht="15.75" customHeight="1">
      <c r="A215" s="43"/>
      <c r="B215" s="115"/>
      <c r="C215" s="116"/>
      <c r="D215" s="117"/>
      <c r="E215" s="117"/>
      <c r="F215" s="116"/>
      <c r="G215" s="116"/>
      <c r="H215" s="116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</row>
    <row r="216" spans="1:21" ht="15.75" customHeight="1">
      <c r="A216" s="43"/>
      <c r="B216" s="115"/>
      <c r="C216" s="116"/>
      <c r="D216" s="117"/>
      <c r="E216" s="117"/>
      <c r="F216" s="116"/>
      <c r="G216" s="116"/>
      <c r="H216" s="116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</row>
    <row r="217" spans="1:21" ht="15.75" customHeight="1">
      <c r="A217" s="43"/>
      <c r="B217" s="115"/>
      <c r="C217" s="116"/>
      <c r="D217" s="117"/>
      <c r="E217" s="117"/>
      <c r="F217" s="116"/>
      <c r="G217" s="116"/>
      <c r="H217" s="116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</row>
    <row r="218" spans="1:21" ht="15.75" customHeight="1">
      <c r="A218" s="43"/>
      <c r="B218" s="115"/>
      <c r="C218" s="116"/>
      <c r="D218" s="117"/>
      <c r="E218" s="117"/>
      <c r="F218" s="116"/>
      <c r="G218" s="116"/>
      <c r="H218" s="116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</row>
    <row r="219" spans="1:21" ht="15.75" customHeight="1">
      <c r="A219" s="43"/>
      <c r="B219" s="115"/>
      <c r="C219" s="116"/>
      <c r="D219" s="117"/>
      <c r="E219" s="117"/>
      <c r="F219" s="116"/>
      <c r="G219" s="116"/>
      <c r="H219" s="116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</row>
    <row r="220" spans="1:21" ht="15.75" customHeight="1">
      <c r="A220" s="43"/>
      <c r="B220" s="115"/>
      <c r="C220" s="116"/>
      <c r="D220" s="117"/>
      <c r="E220" s="117"/>
      <c r="F220" s="116"/>
      <c r="G220" s="116"/>
      <c r="H220" s="116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</row>
    <row r="221" spans="1:21" ht="15.75" customHeight="1">
      <c r="A221" s="43"/>
      <c r="B221" s="115"/>
      <c r="C221" s="116"/>
      <c r="D221" s="117"/>
      <c r="E221" s="117"/>
      <c r="F221" s="116"/>
      <c r="G221" s="116"/>
      <c r="H221" s="116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</row>
    <row r="222" spans="1:21" ht="15.75" customHeight="1">
      <c r="A222" s="43"/>
      <c r="B222" s="115"/>
      <c r="C222" s="116"/>
      <c r="D222" s="117"/>
      <c r="E222" s="117"/>
      <c r="F222" s="116"/>
      <c r="G222" s="116"/>
      <c r="H222" s="116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</row>
    <row r="223" spans="1:21" ht="15.75" customHeight="1">
      <c r="A223" s="43"/>
      <c r="B223" s="115"/>
      <c r="C223" s="116"/>
      <c r="D223" s="117"/>
      <c r="E223" s="117"/>
      <c r="F223" s="116"/>
      <c r="G223" s="116"/>
      <c r="H223" s="116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</row>
    <row r="224" spans="1:21" ht="15.75" customHeight="1">
      <c r="A224" s="43"/>
      <c r="B224" s="115"/>
      <c r="C224" s="116"/>
      <c r="D224" s="117"/>
      <c r="E224" s="117"/>
      <c r="F224" s="116"/>
      <c r="G224" s="116"/>
      <c r="H224" s="116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</row>
    <row r="225" spans="1:21" ht="15.75" customHeight="1">
      <c r="A225" s="43"/>
      <c r="B225" s="115"/>
      <c r="C225" s="116"/>
      <c r="D225" s="117"/>
      <c r="E225" s="117"/>
      <c r="F225" s="116"/>
      <c r="G225" s="116"/>
      <c r="H225" s="116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</row>
    <row r="226" spans="1:21" ht="15.75" customHeight="1">
      <c r="A226" s="43"/>
      <c r="B226" s="115"/>
      <c r="C226" s="116"/>
      <c r="D226" s="117"/>
      <c r="E226" s="117"/>
      <c r="F226" s="116"/>
      <c r="G226" s="116"/>
      <c r="H226" s="116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</row>
    <row r="227" spans="1:21" ht="15.75" customHeight="1">
      <c r="A227" s="43"/>
      <c r="B227" s="115"/>
      <c r="C227" s="116"/>
      <c r="D227" s="117"/>
      <c r="E227" s="117"/>
      <c r="F227" s="116"/>
      <c r="G227" s="116"/>
      <c r="H227" s="116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</row>
    <row r="228" spans="1:21" ht="15.75" customHeight="1">
      <c r="A228" s="43"/>
      <c r="B228" s="115"/>
      <c r="C228" s="116"/>
      <c r="D228" s="117"/>
      <c r="E228" s="117"/>
      <c r="F228" s="116"/>
      <c r="G228" s="116"/>
      <c r="H228" s="116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</row>
    <row r="229" spans="1:21" ht="15.75" customHeight="1">
      <c r="A229" s="43"/>
      <c r="B229" s="115"/>
      <c r="C229" s="116"/>
      <c r="D229" s="117"/>
      <c r="E229" s="117"/>
      <c r="F229" s="116"/>
      <c r="G229" s="116"/>
      <c r="H229" s="116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</row>
    <row r="230" spans="1:21" ht="15.75" customHeight="1">
      <c r="A230" s="43"/>
      <c r="B230" s="115"/>
      <c r="C230" s="116"/>
      <c r="D230" s="117"/>
      <c r="E230" s="117"/>
      <c r="F230" s="116"/>
      <c r="G230" s="116"/>
      <c r="H230" s="116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</row>
    <row r="231" spans="1:21" ht="15.75" customHeight="1">
      <c r="A231" s="43"/>
      <c r="B231" s="115"/>
      <c r="C231" s="116"/>
      <c r="D231" s="117"/>
      <c r="E231" s="117"/>
      <c r="F231" s="116"/>
      <c r="G231" s="116"/>
      <c r="H231" s="116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</row>
    <row r="232" spans="1:21" ht="15.75" customHeight="1">
      <c r="A232" s="43"/>
      <c r="B232" s="115"/>
      <c r="C232" s="116"/>
      <c r="D232" s="117"/>
      <c r="E232" s="117"/>
      <c r="F232" s="116"/>
      <c r="G232" s="116"/>
      <c r="H232" s="116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</row>
    <row r="233" spans="1:21" ht="15.75" customHeight="1">
      <c r="A233" s="43"/>
      <c r="B233" s="115"/>
      <c r="C233" s="116"/>
      <c r="D233" s="117"/>
      <c r="E233" s="117"/>
      <c r="F233" s="116"/>
      <c r="G233" s="116"/>
      <c r="H233" s="116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</row>
    <row r="234" spans="1:21" ht="15.75" customHeight="1">
      <c r="A234" s="43"/>
      <c r="B234" s="115"/>
      <c r="C234" s="116"/>
      <c r="D234" s="117"/>
      <c r="E234" s="117"/>
      <c r="F234" s="116"/>
      <c r="G234" s="116"/>
      <c r="H234" s="116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</row>
    <row r="235" spans="1:21" ht="15.75" customHeight="1">
      <c r="A235" s="43"/>
      <c r="B235" s="115"/>
      <c r="C235" s="116"/>
      <c r="D235" s="117"/>
      <c r="E235" s="117"/>
      <c r="F235" s="116"/>
      <c r="G235" s="116"/>
      <c r="H235" s="116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</row>
    <row r="236" spans="1:21" ht="15.75" customHeight="1">
      <c r="A236" s="43"/>
      <c r="B236" s="115"/>
      <c r="C236" s="116"/>
      <c r="D236" s="117"/>
      <c r="E236" s="117"/>
      <c r="F236" s="116"/>
      <c r="G236" s="116"/>
      <c r="H236" s="116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</row>
    <row r="237" spans="1:21" ht="15.75" customHeight="1">
      <c r="A237" s="43"/>
      <c r="B237" s="115"/>
      <c r="C237" s="116"/>
      <c r="D237" s="117"/>
      <c r="E237" s="117"/>
      <c r="F237" s="116"/>
      <c r="G237" s="116"/>
      <c r="H237" s="116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</row>
    <row r="238" spans="1:21" ht="15.75" customHeight="1">
      <c r="A238" s="43"/>
      <c r="B238" s="115"/>
      <c r="C238" s="116"/>
      <c r="D238" s="117"/>
      <c r="E238" s="117"/>
      <c r="F238" s="116"/>
      <c r="G238" s="116"/>
      <c r="H238" s="116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</row>
    <row r="239" spans="1:21" ht="15.75" customHeight="1">
      <c r="A239" s="43"/>
      <c r="B239" s="115"/>
      <c r="C239" s="116"/>
      <c r="D239" s="117"/>
      <c r="E239" s="117"/>
      <c r="F239" s="116"/>
      <c r="G239" s="116"/>
      <c r="H239" s="116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</row>
    <row r="240" spans="1:21" ht="15.75" customHeight="1">
      <c r="A240" s="43"/>
      <c r="B240" s="115"/>
      <c r="C240" s="116"/>
      <c r="D240" s="117"/>
      <c r="E240" s="117"/>
      <c r="F240" s="116"/>
      <c r="G240" s="116"/>
      <c r="H240" s="116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</row>
    <row r="241" spans="1:21" ht="15.75" customHeight="1">
      <c r="A241" s="43"/>
      <c r="B241" s="115"/>
      <c r="C241" s="116"/>
      <c r="D241" s="117"/>
      <c r="E241" s="117"/>
      <c r="F241" s="116"/>
      <c r="G241" s="116"/>
      <c r="H241" s="116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</row>
    <row r="242" spans="1:21" ht="15.75" customHeight="1">
      <c r="A242" s="43"/>
      <c r="B242" s="115"/>
      <c r="C242" s="116"/>
      <c r="D242" s="117"/>
      <c r="E242" s="117"/>
      <c r="F242" s="116"/>
      <c r="G242" s="116"/>
      <c r="H242" s="116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</row>
    <row r="243" spans="1:21" ht="15.75" customHeight="1">
      <c r="A243" s="43"/>
      <c r="B243" s="115"/>
      <c r="C243" s="116"/>
      <c r="D243" s="117"/>
      <c r="E243" s="117"/>
      <c r="F243" s="116"/>
      <c r="G243" s="116"/>
      <c r="H243" s="116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</row>
    <row r="244" spans="1:21" ht="15.75" customHeight="1">
      <c r="A244" s="43"/>
      <c r="B244" s="115"/>
      <c r="C244" s="116"/>
      <c r="D244" s="117"/>
      <c r="E244" s="117"/>
      <c r="F244" s="116"/>
      <c r="G244" s="116"/>
      <c r="H244" s="116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</row>
    <row r="245" spans="1:21" ht="15.75" customHeight="1">
      <c r="A245" s="43"/>
      <c r="B245" s="115"/>
      <c r="C245" s="116"/>
      <c r="D245" s="117"/>
      <c r="E245" s="117"/>
      <c r="F245" s="116"/>
      <c r="G245" s="116"/>
      <c r="H245" s="116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</row>
    <row r="246" spans="1:21" ht="15.75" customHeight="1">
      <c r="A246" s="43"/>
      <c r="B246" s="115"/>
      <c r="C246" s="116"/>
      <c r="D246" s="117"/>
      <c r="E246" s="117"/>
      <c r="F246" s="116"/>
      <c r="G246" s="116"/>
      <c r="H246" s="116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</row>
    <row r="247" spans="1:21" ht="15.75" customHeight="1">
      <c r="A247" s="43"/>
      <c r="B247" s="115"/>
      <c r="C247" s="116"/>
      <c r="D247" s="117"/>
      <c r="E247" s="117"/>
      <c r="F247" s="116"/>
      <c r="G247" s="116"/>
      <c r="H247" s="116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</row>
    <row r="248" spans="1:21" ht="15.75" customHeight="1">
      <c r="A248" s="43"/>
      <c r="B248" s="115"/>
      <c r="C248" s="116"/>
      <c r="D248" s="117"/>
      <c r="E248" s="117"/>
      <c r="F248" s="116"/>
      <c r="G248" s="116"/>
      <c r="H248" s="116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</row>
    <row r="249" spans="1:21" ht="15.75" customHeight="1">
      <c r="A249" s="43"/>
      <c r="B249" s="115"/>
      <c r="C249" s="116"/>
      <c r="D249" s="117"/>
      <c r="E249" s="117"/>
      <c r="F249" s="116"/>
      <c r="G249" s="116"/>
      <c r="H249" s="116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</row>
    <row r="250" spans="1:21" ht="15.75" customHeight="1">
      <c r="A250" s="43"/>
      <c r="B250" s="115"/>
      <c r="C250" s="116"/>
      <c r="D250" s="117"/>
      <c r="E250" s="117"/>
      <c r="F250" s="116"/>
      <c r="G250" s="116"/>
      <c r="H250" s="116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</row>
    <row r="251" spans="1:21" ht="15.75" customHeight="1">
      <c r="A251" s="43"/>
      <c r="B251" s="115"/>
      <c r="C251" s="116"/>
      <c r="D251" s="117"/>
      <c r="E251" s="117"/>
      <c r="F251" s="116"/>
      <c r="G251" s="116"/>
      <c r="H251" s="116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</row>
    <row r="252" spans="1:21" ht="15.75" customHeight="1">
      <c r="A252" s="43"/>
      <c r="B252" s="115"/>
      <c r="C252" s="116"/>
      <c r="D252" s="117"/>
      <c r="E252" s="117"/>
      <c r="F252" s="116"/>
      <c r="G252" s="116"/>
      <c r="H252" s="116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</row>
    <row r="253" spans="1:21" ht="15.75" customHeight="1">
      <c r="A253" s="43"/>
      <c r="B253" s="115"/>
      <c r="C253" s="116"/>
      <c r="D253" s="117"/>
      <c r="E253" s="117"/>
      <c r="F253" s="116"/>
      <c r="G253" s="116"/>
      <c r="H253" s="116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</row>
    <row r="254" spans="1:21" ht="15.75" customHeight="1">
      <c r="A254" s="43"/>
      <c r="B254" s="115"/>
      <c r="C254" s="116"/>
      <c r="D254" s="117"/>
      <c r="E254" s="117"/>
      <c r="F254" s="116"/>
      <c r="G254" s="116"/>
      <c r="H254" s="116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</row>
    <row r="255" spans="1:21" ht="15.75" customHeight="1">
      <c r="A255" s="43"/>
      <c r="B255" s="115"/>
      <c r="C255" s="116"/>
      <c r="D255" s="117"/>
      <c r="E255" s="117"/>
      <c r="F255" s="116"/>
      <c r="G255" s="116"/>
      <c r="H255" s="116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</row>
    <row r="256" spans="1:21" ht="15.75" customHeight="1">
      <c r="A256" s="43"/>
      <c r="B256" s="115"/>
      <c r="C256" s="116"/>
      <c r="D256" s="117"/>
      <c r="E256" s="117"/>
      <c r="F256" s="116"/>
      <c r="G256" s="116"/>
      <c r="H256" s="116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</row>
    <row r="257" spans="1:21" ht="15.75" customHeight="1">
      <c r="A257" s="43"/>
      <c r="B257" s="115"/>
      <c r="C257" s="116"/>
      <c r="D257" s="117"/>
      <c r="E257" s="117"/>
      <c r="F257" s="116"/>
      <c r="G257" s="116"/>
      <c r="H257" s="116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</row>
    <row r="258" spans="1:21" ht="15.75" customHeight="1">
      <c r="A258" s="43"/>
      <c r="B258" s="115"/>
      <c r="C258" s="116"/>
      <c r="D258" s="117"/>
      <c r="E258" s="117"/>
      <c r="F258" s="116"/>
      <c r="G258" s="116"/>
      <c r="H258" s="116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</row>
    <row r="259" spans="1:21" ht="15.75" customHeight="1">
      <c r="A259" s="43"/>
      <c r="B259" s="115"/>
      <c r="C259" s="116"/>
      <c r="D259" s="117"/>
      <c r="E259" s="117"/>
      <c r="F259" s="116"/>
      <c r="G259" s="116"/>
      <c r="H259" s="116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</row>
    <row r="260" spans="1:21" ht="15.75" customHeight="1">
      <c r="A260" s="43"/>
      <c r="B260" s="115"/>
      <c r="C260" s="116"/>
      <c r="D260" s="117"/>
      <c r="E260" s="117"/>
      <c r="F260" s="116"/>
      <c r="G260" s="116"/>
      <c r="H260" s="116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</row>
    <row r="261" spans="1:21" ht="15.75" customHeight="1">
      <c r="A261" s="43"/>
      <c r="B261" s="115"/>
      <c r="C261" s="116"/>
      <c r="D261" s="117"/>
      <c r="E261" s="117"/>
      <c r="F261" s="116"/>
      <c r="G261" s="116"/>
      <c r="H261" s="116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</row>
    <row r="262" spans="1:21" ht="15.75" customHeight="1">
      <c r="A262" s="43"/>
      <c r="B262" s="115"/>
      <c r="C262" s="116"/>
      <c r="D262" s="117"/>
      <c r="E262" s="117"/>
      <c r="F262" s="116"/>
      <c r="G262" s="116"/>
      <c r="H262" s="116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</row>
    <row r="263" spans="1:21" ht="15.75" customHeight="1">
      <c r="A263" s="43"/>
      <c r="B263" s="115"/>
      <c r="C263" s="116"/>
      <c r="D263" s="117"/>
      <c r="E263" s="117"/>
      <c r="F263" s="116"/>
      <c r="G263" s="116"/>
      <c r="H263" s="116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</row>
    <row r="264" spans="1:21" ht="15.75" customHeight="1">
      <c r="A264" s="43"/>
      <c r="B264" s="115"/>
      <c r="C264" s="116"/>
      <c r="D264" s="117"/>
      <c r="E264" s="117"/>
      <c r="F264" s="116"/>
      <c r="G264" s="116"/>
      <c r="H264" s="116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</row>
    <row r="265" spans="1:21" ht="15.75" customHeight="1">
      <c r="A265" s="43"/>
      <c r="B265" s="115"/>
      <c r="C265" s="116"/>
      <c r="D265" s="117"/>
      <c r="E265" s="117"/>
      <c r="F265" s="116"/>
      <c r="G265" s="116"/>
      <c r="H265" s="116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</row>
    <row r="266" spans="1:21" ht="15.75" customHeight="1">
      <c r="A266" s="43"/>
      <c r="B266" s="115"/>
      <c r="C266" s="116"/>
      <c r="D266" s="117"/>
      <c r="E266" s="117"/>
      <c r="F266" s="116"/>
      <c r="G266" s="116"/>
      <c r="H266" s="116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</row>
    <row r="267" spans="1:21" ht="15.75" customHeight="1">
      <c r="A267" s="43"/>
      <c r="B267" s="115"/>
      <c r="C267" s="116"/>
      <c r="D267" s="117"/>
      <c r="E267" s="117"/>
      <c r="F267" s="116"/>
      <c r="G267" s="116"/>
      <c r="H267" s="116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</row>
    <row r="268" spans="1:21" ht="15.75" customHeight="1">
      <c r="A268" s="43"/>
      <c r="B268" s="115"/>
      <c r="C268" s="116"/>
      <c r="D268" s="117"/>
      <c r="E268" s="117"/>
      <c r="F268" s="116"/>
      <c r="G268" s="116"/>
      <c r="H268" s="116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</row>
    <row r="269" spans="1:21" ht="15.75" customHeight="1">
      <c r="A269" s="43"/>
      <c r="B269" s="115"/>
      <c r="C269" s="116"/>
      <c r="D269" s="117"/>
      <c r="E269" s="117"/>
      <c r="F269" s="116"/>
      <c r="G269" s="116"/>
      <c r="H269" s="116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</row>
    <row r="270" spans="1:21" ht="15.75" customHeight="1">
      <c r="A270" s="43"/>
      <c r="B270" s="115"/>
      <c r="C270" s="116"/>
      <c r="D270" s="117"/>
      <c r="E270" s="117"/>
      <c r="F270" s="116"/>
      <c r="G270" s="116"/>
      <c r="H270" s="116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</row>
    <row r="271" spans="1:21" ht="15.75" customHeight="1">
      <c r="A271" s="43"/>
      <c r="B271" s="115"/>
      <c r="C271" s="116"/>
      <c r="D271" s="117"/>
      <c r="E271" s="117"/>
      <c r="F271" s="116"/>
      <c r="G271" s="116"/>
      <c r="H271" s="116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</row>
    <row r="272" spans="1:21" ht="15.75" customHeight="1">
      <c r="A272" s="43"/>
      <c r="B272" s="115"/>
      <c r="C272" s="116"/>
      <c r="D272" s="117"/>
      <c r="E272" s="117"/>
      <c r="F272" s="116"/>
      <c r="G272" s="116"/>
      <c r="H272" s="116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</row>
    <row r="273" spans="1:21" ht="15.75" customHeight="1">
      <c r="A273" s="43"/>
      <c r="B273" s="115"/>
      <c r="C273" s="116"/>
      <c r="D273" s="117"/>
      <c r="E273" s="117"/>
      <c r="F273" s="116"/>
      <c r="G273" s="116"/>
      <c r="H273" s="116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</row>
    <row r="274" spans="1:21" ht="15.75" customHeight="1">
      <c r="A274" s="43"/>
      <c r="B274" s="115"/>
      <c r="C274" s="116"/>
      <c r="D274" s="117"/>
      <c r="E274" s="117"/>
      <c r="F274" s="116"/>
      <c r="G274" s="116"/>
      <c r="H274" s="116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</row>
    <row r="275" spans="1:21" ht="15.75" customHeight="1">
      <c r="A275" s="43"/>
      <c r="B275" s="115"/>
      <c r="C275" s="116"/>
      <c r="D275" s="117"/>
      <c r="E275" s="117"/>
      <c r="F275" s="116"/>
      <c r="G275" s="116"/>
      <c r="H275" s="116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</row>
    <row r="276" spans="1:21" ht="15.75" customHeight="1">
      <c r="A276" s="43"/>
      <c r="B276" s="115"/>
      <c r="C276" s="116"/>
      <c r="D276" s="117"/>
      <c r="E276" s="117"/>
      <c r="F276" s="116"/>
      <c r="G276" s="116"/>
      <c r="H276" s="116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</row>
    <row r="277" spans="1:21" ht="15.75" customHeight="1">
      <c r="A277" s="43"/>
      <c r="B277" s="115"/>
      <c r="C277" s="116"/>
      <c r="D277" s="117"/>
      <c r="E277" s="117"/>
      <c r="F277" s="116"/>
      <c r="G277" s="116"/>
      <c r="H277" s="116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</row>
    <row r="278" spans="1:21" ht="15.75" customHeight="1">
      <c r="A278" s="43"/>
      <c r="B278" s="115"/>
      <c r="C278" s="116"/>
      <c r="D278" s="117"/>
      <c r="E278" s="117"/>
      <c r="F278" s="116"/>
      <c r="G278" s="116"/>
      <c r="H278" s="116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</row>
    <row r="279" spans="1:21" ht="15.75" customHeight="1">
      <c r="A279" s="43"/>
      <c r="B279" s="115"/>
      <c r="C279" s="116"/>
      <c r="D279" s="117"/>
      <c r="E279" s="117"/>
      <c r="F279" s="116"/>
      <c r="G279" s="116"/>
      <c r="H279" s="116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</row>
    <row r="280" spans="1:21" ht="15.75" customHeight="1">
      <c r="A280" s="43"/>
      <c r="B280" s="115"/>
      <c r="C280" s="116"/>
      <c r="D280" s="117"/>
      <c r="E280" s="117"/>
      <c r="F280" s="116"/>
      <c r="G280" s="116"/>
      <c r="H280" s="116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</row>
    <row r="281" spans="1:21" ht="15.75" customHeight="1">
      <c r="A281" s="43"/>
      <c r="B281" s="115"/>
      <c r="C281" s="116"/>
      <c r="D281" s="117"/>
      <c r="E281" s="117"/>
      <c r="F281" s="116"/>
      <c r="G281" s="116"/>
      <c r="H281" s="116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</row>
    <row r="282" spans="1:21" ht="15.75" customHeight="1">
      <c r="A282" s="43"/>
      <c r="B282" s="115"/>
      <c r="C282" s="116"/>
      <c r="D282" s="117"/>
      <c r="E282" s="117"/>
      <c r="F282" s="116"/>
      <c r="G282" s="116"/>
      <c r="H282" s="116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</row>
    <row r="283" spans="1:21" ht="15.75" customHeight="1">
      <c r="A283" s="43"/>
      <c r="B283" s="115"/>
      <c r="C283" s="116"/>
      <c r="D283" s="117"/>
      <c r="E283" s="117"/>
      <c r="F283" s="116"/>
      <c r="G283" s="116"/>
      <c r="H283" s="116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</row>
    <row r="284" spans="1:21" ht="15.75" customHeight="1">
      <c r="A284" s="43"/>
      <c r="B284" s="115"/>
      <c r="C284" s="116"/>
      <c r="D284" s="117"/>
      <c r="E284" s="117"/>
      <c r="F284" s="116"/>
      <c r="G284" s="116"/>
      <c r="H284" s="116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</row>
    <row r="285" spans="1:21" ht="15.75" customHeight="1">
      <c r="A285" s="43"/>
      <c r="B285" s="115"/>
      <c r="C285" s="116"/>
      <c r="D285" s="117"/>
      <c r="E285" s="117"/>
      <c r="F285" s="116"/>
      <c r="G285" s="116"/>
      <c r="H285" s="116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</row>
    <row r="286" spans="1:21" ht="15.75" customHeight="1">
      <c r="A286" s="43"/>
      <c r="B286" s="115"/>
      <c r="C286" s="116"/>
      <c r="D286" s="117"/>
      <c r="E286" s="117"/>
      <c r="F286" s="116"/>
      <c r="G286" s="116"/>
      <c r="H286" s="116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</row>
    <row r="287" spans="1:21" ht="15.75" customHeight="1">
      <c r="A287" s="43"/>
      <c r="B287" s="115"/>
      <c r="C287" s="116"/>
      <c r="D287" s="117"/>
      <c r="E287" s="117"/>
      <c r="F287" s="116"/>
      <c r="G287" s="116"/>
      <c r="H287" s="116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</row>
    <row r="288" spans="1:21" ht="15.75" customHeight="1">
      <c r="A288" s="43"/>
      <c r="B288" s="115"/>
      <c r="C288" s="116"/>
      <c r="D288" s="117"/>
      <c r="E288" s="117"/>
      <c r="F288" s="116"/>
      <c r="G288" s="116"/>
      <c r="H288" s="116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</row>
    <row r="289" spans="1:21" ht="15.75" customHeight="1">
      <c r="A289" s="43"/>
      <c r="B289" s="115"/>
      <c r="C289" s="116"/>
      <c r="D289" s="117"/>
      <c r="E289" s="117"/>
      <c r="F289" s="116"/>
      <c r="G289" s="116"/>
      <c r="H289" s="116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</row>
    <row r="290" spans="1:21" ht="15.75" customHeight="1">
      <c r="A290" s="43"/>
      <c r="B290" s="115"/>
      <c r="C290" s="116"/>
      <c r="D290" s="117"/>
      <c r="E290" s="117"/>
      <c r="F290" s="116"/>
      <c r="G290" s="116"/>
      <c r="H290" s="116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</row>
    <row r="291" spans="1:21" ht="15.75" customHeight="1">
      <c r="A291" s="43"/>
      <c r="B291" s="115"/>
      <c r="C291" s="116"/>
      <c r="D291" s="117"/>
      <c r="E291" s="117"/>
      <c r="F291" s="116"/>
      <c r="G291" s="116"/>
      <c r="H291" s="116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</row>
    <row r="292" spans="1:21" ht="15.75" customHeight="1">
      <c r="A292" s="43"/>
      <c r="B292" s="115"/>
      <c r="C292" s="116"/>
      <c r="D292" s="117"/>
      <c r="E292" s="117"/>
      <c r="F292" s="116"/>
      <c r="G292" s="116"/>
      <c r="H292" s="116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</row>
    <row r="293" spans="1:21" ht="15.75" customHeight="1">
      <c r="A293" s="43"/>
      <c r="B293" s="115"/>
      <c r="C293" s="116"/>
      <c r="D293" s="117"/>
      <c r="E293" s="117"/>
      <c r="F293" s="116"/>
      <c r="G293" s="116"/>
      <c r="H293" s="116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</row>
    <row r="294" spans="1:21" ht="15.75" customHeight="1">
      <c r="A294" s="43"/>
      <c r="B294" s="115"/>
      <c r="C294" s="116"/>
      <c r="D294" s="117"/>
      <c r="E294" s="117"/>
      <c r="F294" s="116"/>
      <c r="G294" s="116"/>
      <c r="H294" s="116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</row>
    <row r="295" spans="1:21" ht="15.75" customHeight="1">
      <c r="A295" s="43"/>
      <c r="B295" s="115"/>
      <c r="C295" s="116"/>
      <c r="D295" s="117"/>
      <c r="E295" s="117"/>
      <c r="F295" s="116"/>
      <c r="G295" s="116"/>
      <c r="H295" s="116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</row>
    <row r="296" spans="1:21" ht="15.75" customHeight="1">
      <c r="A296" s="43"/>
      <c r="B296" s="115"/>
      <c r="C296" s="116"/>
      <c r="D296" s="117"/>
      <c r="E296" s="117"/>
      <c r="F296" s="116"/>
      <c r="G296" s="116"/>
      <c r="H296" s="116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</row>
    <row r="297" spans="1:21" ht="15.75" customHeight="1">
      <c r="A297" s="43"/>
      <c r="B297" s="115"/>
      <c r="C297" s="116"/>
      <c r="D297" s="117"/>
      <c r="E297" s="117"/>
      <c r="F297" s="116"/>
      <c r="G297" s="116"/>
      <c r="H297" s="116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</row>
    <row r="298" spans="1:21" ht="15.75" customHeight="1">
      <c r="A298" s="43"/>
      <c r="B298" s="115"/>
      <c r="C298" s="116"/>
      <c r="D298" s="117"/>
      <c r="E298" s="117"/>
      <c r="F298" s="116"/>
      <c r="G298" s="116"/>
      <c r="H298" s="116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</row>
    <row r="299" spans="1:21" ht="15.75" customHeight="1">
      <c r="A299" s="43"/>
      <c r="B299" s="115"/>
      <c r="C299" s="116"/>
      <c r="D299" s="117"/>
      <c r="E299" s="117"/>
      <c r="F299" s="116"/>
      <c r="G299" s="116"/>
      <c r="H299" s="116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</row>
    <row r="300" spans="1:21" ht="15.75" customHeight="1">
      <c r="A300" s="43"/>
      <c r="B300" s="115"/>
      <c r="C300" s="116"/>
      <c r="D300" s="117"/>
      <c r="E300" s="117"/>
      <c r="F300" s="116"/>
      <c r="G300" s="116"/>
      <c r="H300" s="116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</row>
    <row r="301" spans="1:21" ht="15.75" customHeight="1">
      <c r="A301" s="43"/>
      <c r="B301" s="115"/>
      <c r="C301" s="116"/>
      <c r="D301" s="117"/>
      <c r="E301" s="117"/>
      <c r="F301" s="116"/>
      <c r="G301" s="116"/>
      <c r="H301" s="116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</row>
    <row r="302" spans="1:21" ht="15.75" customHeight="1">
      <c r="A302" s="43"/>
      <c r="B302" s="115"/>
      <c r="C302" s="116"/>
      <c r="D302" s="117"/>
      <c r="E302" s="117"/>
      <c r="F302" s="116"/>
      <c r="G302" s="116"/>
      <c r="H302" s="116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</row>
    <row r="303" spans="1:21" ht="15.75" customHeight="1">
      <c r="A303" s="43"/>
      <c r="B303" s="115"/>
      <c r="C303" s="116"/>
      <c r="D303" s="117"/>
      <c r="E303" s="117"/>
      <c r="F303" s="116"/>
      <c r="G303" s="116"/>
      <c r="H303" s="116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</row>
    <row r="304" spans="1:21" ht="15.75" customHeight="1">
      <c r="A304" s="43"/>
      <c r="B304" s="115"/>
      <c r="C304" s="116"/>
      <c r="D304" s="117"/>
      <c r="E304" s="117"/>
      <c r="F304" s="116"/>
      <c r="G304" s="116"/>
      <c r="H304" s="116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</row>
    <row r="305" spans="1:21" ht="15.75" customHeight="1">
      <c r="A305" s="43"/>
      <c r="B305" s="115"/>
      <c r="C305" s="116"/>
      <c r="D305" s="117"/>
      <c r="E305" s="117"/>
      <c r="F305" s="116"/>
      <c r="G305" s="116"/>
      <c r="H305" s="116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</row>
    <row r="306" spans="1:21" ht="15.75" customHeight="1">
      <c r="A306" s="43"/>
      <c r="B306" s="115"/>
      <c r="C306" s="116"/>
      <c r="D306" s="117"/>
      <c r="E306" s="117"/>
      <c r="F306" s="116"/>
      <c r="G306" s="116"/>
      <c r="H306" s="116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</row>
    <row r="307" spans="1:21" ht="15.75" customHeight="1">
      <c r="A307" s="43"/>
      <c r="B307" s="115"/>
      <c r="C307" s="116"/>
      <c r="D307" s="117"/>
      <c r="E307" s="117"/>
      <c r="F307" s="116"/>
      <c r="G307" s="116"/>
      <c r="H307" s="116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</row>
    <row r="308" spans="1:21" ht="15.75" customHeight="1">
      <c r="A308" s="43"/>
      <c r="B308" s="115"/>
      <c r="C308" s="116"/>
      <c r="D308" s="117"/>
      <c r="E308" s="117"/>
      <c r="F308" s="116"/>
      <c r="G308" s="116"/>
      <c r="H308" s="116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</row>
    <row r="309" spans="1:21" ht="15.75" customHeight="1">
      <c r="A309" s="43"/>
      <c r="B309" s="115"/>
      <c r="C309" s="116"/>
      <c r="D309" s="117"/>
      <c r="E309" s="117"/>
      <c r="F309" s="116"/>
      <c r="G309" s="116"/>
      <c r="H309" s="116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</row>
    <row r="310" spans="1:21" ht="15.75" customHeight="1">
      <c r="A310" s="43"/>
      <c r="B310" s="115"/>
      <c r="C310" s="116"/>
      <c r="D310" s="117"/>
      <c r="E310" s="117"/>
      <c r="F310" s="116"/>
      <c r="G310" s="116"/>
      <c r="H310" s="116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</row>
    <row r="311" spans="1:21" ht="15.75" customHeight="1">
      <c r="A311" s="43"/>
      <c r="B311" s="115"/>
      <c r="C311" s="116"/>
      <c r="D311" s="117"/>
      <c r="E311" s="117"/>
      <c r="F311" s="116"/>
      <c r="G311" s="116"/>
      <c r="H311" s="116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</row>
    <row r="312" spans="1:21" ht="15.75" customHeight="1">
      <c r="A312" s="43"/>
      <c r="B312" s="115"/>
      <c r="C312" s="116"/>
      <c r="D312" s="117"/>
      <c r="E312" s="117"/>
      <c r="F312" s="116"/>
      <c r="G312" s="116"/>
      <c r="H312" s="116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</row>
    <row r="313" spans="1:21" ht="15.75" customHeight="1">
      <c r="A313" s="43"/>
      <c r="B313" s="115"/>
      <c r="C313" s="116"/>
      <c r="D313" s="117"/>
      <c r="E313" s="117"/>
      <c r="F313" s="116"/>
      <c r="G313" s="116"/>
      <c r="H313" s="116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</row>
    <row r="314" spans="1:21" ht="15.75" customHeight="1">
      <c r="A314" s="43"/>
      <c r="B314" s="115"/>
      <c r="C314" s="116"/>
      <c r="D314" s="117"/>
      <c r="E314" s="117"/>
      <c r="F314" s="116"/>
      <c r="G314" s="116"/>
      <c r="H314" s="116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</row>
    <row r="315" spans="1:21" ht="15.75" customHeight="1">
      <c r="A315" s="43"/>
      <c r="B315" s="115"/>
      <c r="C315" s="116"/>
      <c r="D315" s="117"/>
      <c r="E315" s="117"/>
      <c r="F315" s="116"/>
      <c r="G315" s="116"/>
      <c r="H315" s="116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</row>
    <row r="316" spans="1:21" ht="15.75" customHeight="1">
      <c r="A316" s="43"/>
      <c r="B316" s="115"/>
      <c r="C316" s="116"/>
      <c r="D316" s="117"/>
      <c r="E316" s="117"/>
      <c r="F316" s="116"/>
      <c r="G316" s="116"/>
      <c r="H316" s="116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</row>
    <row r="317" spans="1:21" ht="15.75" customHeight="1">
      <c r="A317" s="43"/>
      <c r="B317" s="115"/>
      <c r="C317" s="116"/>
      <c r="D317" s="117"/>
      <c r="E317" s="117"/>
      <c r="F317" s="116"/>
      <c r="G317" s="116"/>
      <c r="H317" s="116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</row>
    <row r="318" spans="1:21" ht="15.75" customHeight="1">
      <c r="A318" s="43"/>
      <c r="B318" s="115"/>
      <c r="C318" s="116"/>
      <c r="D318" s="117"/>
      <c r="E318" s="117"/>
      <c r="F318" s="116"/>
      <c r="G318" s="116"/>
      <c r="H318" s="116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</row>
    <row r="319" spans="1:21" ht="15.75" customHeight="1">
      <c r="A319" s="43"/>
      <c r="B319" s="115"/>
      <c r="C319" s="116"/>
      <c r="D319" s="117"/>
      <c r="E319" s="117"/>
      <c r="F319" s="116"/>
      <c r="G319" s="116"/>
      <c r="H319" s="116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</row>
    <row r="320" spans="1:21" ht="15.75" customHeight="1">
      <c r="A320" s="43"/>
      <c r="B320" s="115"/>
      <c r="C320" s="116"/>
      <c r="D320" s="117"/>
      <c r="E320" s="117"/>
      <c r="F320" s="116"/>
      <c r="G320" s="116"/>
      <c r="H320" s="116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</row>
    <row r="321" spans="1:21" ht="15.75" customHeight="1">
      <c r="A321" s="43"/>
      <c r="B321" s="115"/>
      <c r="C321" s="116"/>
      <c r="D321" s="117"/>
      <c r="E321" s="117"/>
      <c r="F321" s="116"/>
      <c r="G321" s="116"/>
      <c r="H321" s="116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</row>
    <row r="322" spans="1:21" ht="15.75" customHeight="1">
      <c r="A322" s="43"/>
      <c r="B322" s="115"/>
      <c r="C322" s="116"/>
      <c r="D322" s="117"/>
      <c r="E322" s="117"/>
      <c r="F322" s="116"/>
      <c r="G322" s="116"/>
      <c r="H322" s="116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</row>
    <row r="323" spans="1:21" ht="15.75" customHeight="1"/>
    <row r="324" spans="1:21" ht="15.75" customHeight="1"/>
    <row r="325" spans="1:21" ht="15.75" customHeight="1"/>
    <row r="326" spans="1:21" ht="15.75" customHeight="1"/>
    <row r="327" spans="1:21" ht="15.75" customHeight="1"/>
    <row r="328" spans="1:21" ht="15.75" customHeight="1"/>
    <row r="329" spans="1:21" ht="15.75" customHeight="1"/>
    <row r="330" spans="1:21" ht="15.75" customHeight="1"/>
    <row r="331" spans="1:21" ht="15.75" customHeight="1"/>
    <row r="332" spans="1:21" ht="15.75" customHeight="1"/>
    <row r="333" spans="1:21" ht="15.75" customHeight="1"/>
    <row r="334" spans="1:21" ht="15.75" customHeight="1"/>
    <row r="335" spans="1:21" ht="15.75" customHeight="1"/>
    <row r="336" spans="1:2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58">
    <mergeCell ref="A54:F54"/>
    <mergeCell ref="A60:F60"/>
    <mergeCell ref="A63:F63"/>
    <mergeCell ref="A9:U9"/>
    <mergeCell ref="A10:U10"/>
    <mergeCell ref="A64:F64"/>
    <mergeCell ref="C3:C7"/>
    <mergeCell ref="D3:D7"/>
    <mergeCell ref="A21:B21"/>
    <mergeCell ref="A22:U22"/>
    <mergeCell ref="A55:U55"/>
    <mergeCell ref="A61:U61"/>
    <mergeCell ref="G2:G7"/>
    <mergeCell ref="H3:H7"/>
    <mergeCell ref="I3:L3"/>
    <mergeCell ref="M3:M7"/>
    <mergeCell ref="I4:I7"/>
    <mergeCell ref="J4:J7"/>
    <mergeCell ref="K4:K7"/>
    <mergeCell ref="L4:L7"/>
    <mergeCell ref="E4:E7"/>
    <mergeCell ref="P105:Q105"/>
    <mergeCell ref="R105:S105"/>
    <mergeCell ref="T105:U105"/>
    <mergeCell ref="C107:K107"/>
    <mergeCell ref="D118:G118"/>
    <mergeCell ref="I118:K118"/>
    <mergeCell ref="N105:O105"/>
    <mergeCell ref="D120:G120"/>
    <mergeCell ref="I120:K120"/>
    <mergeCell ref="D122:G122"/>
    <mergeCell ref="I122:K122"/>
    <mergeCell ref="A100:M100"/>
    <mergeCell ref="A101:M101"/>
    <mergeCell ref="A102:M102"/>
    <mergeCell ref="A103:M103"/>
    <mergeCell ref="A104:M104"/>
    <mergeCell ref="A105:M105"/>
    <mergeCell ref="A1:U1"/>
    <mergeCell ref="A2:A7"/>
    <mergeCell ref="B2:B7"/>
    <mergeCell ref="C2:F2"/>
    <mergeCell ref="H2:M2"/>
    <mergeCell ref="N2:U3"/>
    <mergeCell ref="E3:F3"/>
    <mergeCell ref="N4:O4"/>
    <mergeCell ref="P4:Q4"/>
    <mergeCell ref="R4:S4"/>
    <mergeCell ref="T4:U4"/>
    <mergeCell ref="N6:U6"/>
    <mergeCell ref="F4:F7"/>
    <mergeCell ref="A98:F98"/>
    <mergeCell ref="A99:F99"/>
    <mergeCell ref="A65:U65"/>
    <mergeCell ref="A66:U66"/>
    <mergeCell ref="A73:F73"/>
    <mergeCell ref="A74:U74"/>
    <mergeCell ref="A97:F97"/>
  </mergeCells>
  <printOptions horizontalCentered="1"/>
  <pageMargins left="0.70866141732283472" right="0.70866141732283472" top="0.74803149606299213" bottom="0.74803149606299213" header="0" footer="0"/>
  <pageSetup paperSize="9" scale="65" orientation="landscape" r:id="rId1"/>
  <rowBreaks count="2" manualBreakCount="2">
    <brk id="39" max="16383" man="1"/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workbookViewId="0"/>
  </sheetViews>
  <sheetFormatPr defaultColWidth="14.44140625" defaultRowHeight="15" customHeight="1"/>
  <cols>
    <col min="1" max="6" width="8.6640625" customWidth="1"/>
    <col min="7" max="7" width="2.44140625" customWidth="1"/>
    <col min="8" max="8" width="2.33203125" customWidth="1"/>
    <col min="9" max="11" width="8.6640625" customWidth="1"/>
  </cols>
  <sheetData>
    <row r="1" spans="1:11" ht="14.4">
      <c r="A1" s="384"/>
      <c r="B1" s="311"/>
      <c r="C1" s="134" t="s">
        <v>263</v>
      </c>
      <c r="D1" s="134" t="s">
        <v>264</v>
      </c>
      <c r="E1" s="134" t="s">
        <v>265</v>
      </c>
      <c r="F1" s="134" t="s">
        <v>266</v>
      </c>
      <c r="G1" s="385" t="s">
        <v>267</v>
      </c>
      <c r="H1" s="311"/>
      <c r="I1" s="311"/>
      <c r="J1" s="134" t="s">
        <v>268</v>
      </c>
      <c r="K1" s="134" t="s">
        <v>269</v>
      </c>
    </row>
    <row r="2" spans="1:11" ht="14.4">
      <c r="A2" s="381" t="str">
        <f>'сем 2020'!B10</f>
        <v>Іноземна мова</v>
      </c>
      <c r="B2" s="382"/>
      <c r="C2" s="382"/>
      <c r="D2" s="382"/>
      <c r="E2" s="382"/>
      <c r="F2" s="382"/>
      <c r="G2" s="382"/>
      <c r="H2" s="382"/>
      <c r="I2" s="383"/>
    </row>
    <row r="3" spans="1:11" ht="14.4">
      <c r="A3" s="136" t="s">
        <v>270</v>
      </c>
      <c r="B3" s="136"/>
      <c r="C3" s="136">
        <f>'сем 2020'!N10</f>
        <v>3</v>
      </c>
      <c r="D3" s="136">
        <f>'сем 2020'!J10</f>
        <v>0</v>
      </c>
      <c r="E3" s="136">
        <f>'сем 2020'!K10</f>
        <v>0</v>
      </c>
      <c r="F3" s="136">
        <f>'сем 2020'!L10</f>
        <v>45</v>
      </c>
      <c r="G3" s="136"/>
      <c r="H3" s="136"/>
      <c r="I3" s="137" t="str">
        <f>'сем 2020'!AD10</f>
        <v>залік</v>
      </c>
      <c r="J3" s="138" t="str">
        <f>'сем 2020'!AE10</f>
        <v>О</v>
      </c>
      <c r="K3" s="138" t="str">
        <f>'сем 2020'!AF10</f>
        <v>мп</v>
      </c>
    </row>
    <row r="4" spans="1:11" ht="14.4">
      <c r="A4" s="136" t="s">
        <v>271</v>
      </c>
      <c r="B4" s="136"/>
      <c r="C4" s="136">
        <f>'сем 2020'!N25</f>
        <v>2</v>
      </c>
      <c r="D4" s="136">
        <f>'сем 2020'!J25</f>
        <v>0</v>
      </c>
      <c r="E4" s="136">
        <f>'сем 2020'!K25</f>
        <v>0</v>
      </c>
      <c r="F4" s="136">
        <f>'сем 2020'!L25</f>
        <v>18</v>
      </c>
      <c r="G4" s="136"/>
      <c r="H4" s="136"/>
      <c r="I4" s="136"/>
      <c r="J4" s="138" t="str">
        <f>'сем 2020'!AE25</f>
        <v>О</v>
      </c>
      <c r="K4" s="108" t="s">
        <v>272</v>
      </c>
    </row>
    <row r="5" spans="1:11" ht="14.4">
      <c r="A5" s="136" t="s">
        <v>273</v>
      </c>
      <c r="B5" s="136"/>
      <c r="C5" s="136">
        <f>'сем 2020'!N48</f>
        <v>2</v>
      </c>
      <c r="D5" s="136">
        <f>'сем 2020'!J48</f>
        <v>0</v>
      </c>
      <c r="E5" s="136">
        <f>'сем 2020'!K48</f>
        <v>0</v>
      </c>
      <c r="F5" s="136">
        <f>'сем 2020'!L48</f>
        <v>18</v>
      </c>
      <c r="G5" s="136"/>
      <c r="H5" s="136"/>
      <c r="I5" s="137" t="str">
        <f>'сем 2020'!AD48</f>
        <v>диф. залік</v>
      </c>
      <c r="J5" s="138" t="str">
        <f>'сем 2020'!AE48</f>
        <v>О</v>
      </c>
      <c r="K5" s="138" t="str">
        <f>'сем 2020'!AF48</f>
        <v>мп</v>
      </c>
    </row>
    <row r="6" spans="1:11" ht="14.4">
      <c r="A6" s="136" t="s">
        <v>274</v>
      </c>
      <c r="B6" s="136"/>
      <c r="C6" s="136"/>
      <c r="D6" s="136"/>
      <c r="E6" s="136"/>
      <c r="F6" s="136"/>
      <c r="G6" s="136"/>
      <c r="H6" s="136"/>
      <c r="I6" s="136"/>
      <c r="K6" s="108" t="s">
        <v>272</v>
      </c>
    </row>
    <row r="7" spans="1:11" ht="14.4">
      <c r="A7" s="381" t="str">
        <f>'сем 2020'!B12</f>
        <v>Вступ до освітнього процесу</v>
      </c>
      <c r="B7" s="382"/>
      <c r="C7" s="382"/>
      <c r="D7" s="382"/>
      <c r="E7" s="382"/>
      <c r="F7" s="382"/>
      <c r="G7" s="382"/>
      <c r="H7" s="382"/>
      <c r="I7" s="383"/>
      <c r="K7" s="108" t="s">
        <v>275</v>
      </c>
    </row>
    <row r="8" spans="1:11" ht="14.4">
      <c r="A8" s="136" t="s">
        <v>270</v>
      </c>
      <c r="B8" s="136"/>
      <c r="C8" s="136">
        <f>'сем 2020'!N12</f>
        <v>2</v>
      </c>
      <c r="D8" s="136">
        <f>'сем 2020'!J12</f>
        <v>15</v>
      </c>
      <c r="E8" s="136">
        <f>'сем 2020'!K12</f>
        <v>0</v>
      </c>
      <c r="F8" s="136">
        <f>'сем 2020'!L12</f>
        <v>15</v>
      </c>
      <c r="G8" s="136"/>
      <c r="H8" s="136"/>
      <c r="I8" s="137" t="str">
        <f>'сем 2020'!AD12</f>
        <v>залік</v>
      </c>
      <c r="J8" s="138" t="str">
        <f>'сем 2020'!AE12</f>
        <v>О</v>
      </c>
      <c r="K8" s="138" t="str">
        <f>'сем 2020'!AF12</f>
        <v>птм</v>
      </c>
    </row>
    <row r="9" spans="1:11" ht="14.4">
      <c r="A9" s="136" t="s">
        <v>274</v>
      </c>
      <c r="B9" s="136"/>
      <c r="C9" s="136"/>
      <c r="D9" s="136"/>
      <c r="E9" s="136"/>
      <c r="F9" s="136"/>
      <c r="G9" s="136"/>
      <c r="H9" s="136"/>
      <c r="I9" s="136"/>
      <c r="K9" s="108" t="s">
        <v>275</v>
      </c>
    </row>
    <row r="10" spans="1:11" ht="14.4">
      <c r="A10" s="381" t="str">
        <f>'сем 2020'!B14</f>
        <v>Історія України та української культури</v>
      </c>
      <c r="B10" s="382"/>
      <c r="C10" s="382"/>
      <c r="D10" s="382"/>
      <c r="E10" s="382"/>
      <c r="F10" s="382"/>
      <c r="G10" s="382"/>
      <c r="H10" s="382"/>
      <c r="I10" s="383"/>
      <c r="K10" s="108" t="s">
        <v>276</v>
      </c>
    </row>
    <row r="11" spans="1:11" ht="14.4">
      <c r="A11" s="136" t="s">
        <v>270</v>
      </c>
      <c r="B11" s="136"/>
      <c r="C11" s="136">
        <f>'сем 2020'!N14</f>
        <v>5</v>
      </c>
      <c r="D11" s="136">
        <f>'сем 2020'!J14</f>
        <v>45</v>
      </c>
      <c r="E11" s="136">
        <f>'сем 2020'!K14</f>
        <v>0</v>
      </c>
      <c r="F11" s="136">
        <f>'сем 2020'!L14</f>
        <v>30</v>
      </c>
      <c r="G11" s="136"/>
      <c r="H11" s="136"/>
      <c r="I11" s="137" t="str">
        <f>'сем 2020'!AD14</f>
        <v>іспит</v>
      </c>
      <c r="J11" s="138" t="str">
        <f>'сем 2020'!AE14</f>
        <v>О</v>
      </c>
      <c r="K11" s="138" t="str">
        <f>'сем 2020'!AF14</f>
        <v>філ</v>
      </c>
    </row>
    <row r="12" spans="1:11" ht="14.4">
      <c r="A12" s="136" t="s">
        <v>274</v>
      </c>
      <c r="B12" s="136"/>
      <c r="C12" s="136"/>
      <c r="D12" s="136"/>
      <c r="E12" s="136"/>
      <c r="F12" s="136"/>
      <c r="G12" s="136"/>
      <c r="H12" s="136"/>
      <c r="I12" s="136"/>
      <c r="K12" s="108" t="s">
        <v>276</v>
      </c>
    </row>
    <row r="13" spans="1:11" ht="14.4">
      <c r="A13" s="381" t="str">
        <f>'сем 2020'!B16</f>
        <v xml:space="preserve">Українська мова  (за професійним спрямуванням) </v>
      </c>
      <c r="B13" s="382"/>
      <c r="C13" s="382"/>
      <c r="D13" s="382"/>
      <c r="E13" s="382"/>
      <c r="F13" s="382"/>
      <c r="G13" s="382"/>
      <c r="H13" s="382"/>
      <c r="I13" s="383"/>
      <c r="K13" s="108" t="s">
        <v>272</v>
      </c>
    </row>
    <row r="14" spans="1:11" ht="14.4">
      <c r="A14" s="136" t="s">
        <v>270</v>
      </c>
      <c r="B14" s="136"/>
      <c r="C14" s="136">
        <f>'сем 2020'!N16</f>
        <v>3</v>
      </c>
      <c r="D14" s="136">
        <f>'сем 2020'!J16</f>
        <v>15</v>
      </c>
      <c r="E14" s="136">
        <f>'сем 2020'!K16</f>
        <v>0</v>
      </c>
      <c r="F14" s="136">
        <f>'сем 2020'!L16</f>
        <v>30</v>
      </c>
      <c r="G14" s="136"/>
      <c r="H14" s="136"/>
      <c r="I14" s="137" t="str">
        <f>'сем 2020'!AD16</f>
        <v>залік</v>
      </c>
      <c r="J14" s="138" t="str">
        <f>'сем 2020'!AE16</f>
        <v>О</v>
      </c>
      <c r="K14" s="138" t="str">
        <f>'сем 2020'!AF16</f>
        <v>мп</v>
      </c>
    </row>
    <row r="15" spans="1:11" ht="14.4">
      <c r="A15" s="136" t="s">
        <v>271</v>
      </c>
      <c r="B15" s="136"/>
      <c r="C15" s="136">
        <f>'сем 2020'!N28</f>
        <v>2</v>
      </c>
      <c r="D15" s="136">
        <f>'сем 2020'!J28</f>
        <v>9</v>
      </c>
      <c r="E15" s="136">
        <f>'сем 2020'!K28</f>
        <v>0</v>
      </c>
      <c r="F15" s="136">
        <f>'сем 2020'!L28</f>
        <v>9</v>
      </c>
      <c r="G15" s="136"/>
      <c r="H15" s="136"/>
      <c r="I15" s="136"/>
      <c r="J15" s="138" t="str">
        <f>'сем 2020'!AE28</f>
        <v>О</v>
      </c>
      <c r="K15" s="108" t="s">
        <v>272</v>
      </c>
    </row>
    <row r="16" spans="1:11" ht="14.4">
      <c r="A16" s="136" t="s">
        <v>273</v>
      </c>
      <c r="B16" s="136"/>
      <c r="C16" s="136">
        <f>'сем 2020'!N51</f>
        <v>2</v>
      </c>
      <c r="D16" s="136">
        <f>'сем 2020'!J51</f>
        <v>9</v>
      </c>
      <c r="E16" s="136">
        <f>'сем 2020'!K51</f>
        <v>0</v>
      </c>
      <c r="F16" s="136">
        <f>'сем 2020'!L51</f>
        <v>9</v>
      </c>
      <c r="G16" s="136"/>
      <c r="H16" s="136"/>
      <c r="I16" s="137" t="str">
        <f>'сем 2020'!AD51</f>
        <v>диф. залік</v>
      </c>
      <c r="J16" s="138" t="str">
        <f>'сем 2020'!AE51</f>
        <v>О</v>
      </c>
      <c r="K16" s="138" t="str">
        <f>'сем 2020'!AF51</f>
        <v>мп</v>
      </c>
    </row>
    <row r="17" spans="1:11" ht="14.4">
      <c r="A17" s="136" t="s">
        <v>274</v>
      </c>
      <c r="B17" s="136"/>
      <c r="C17" s="136"/>
      <c r="D17" s="136"/>
      <c r="E17" s="136"/>
      <c r="F17" s="136"/>
      <c r="G17" s="136"/>
      <c r="H17" s="136"/>
      <c r="I17" s="136"/>
      <c r="K17" s="108" t="s">
        <v>272</v>
      </c>
    </row>
    <row r="18" spans="1:11" ht="14.4">
      <c r="A18" s="381" t="str">
        <f>'сем 2020'!B18</f>
        <v>Основи економічних теорій</v>
      </c>
      <c r="B18" s="382"/>
      <c r="C18" s="382"/>
      <c r="D18" s="382"/>
      <c r="E18" s="382"/>
      <c r="F18" s="382"/>
      <c r="G18" s="382"/>
      <c r="H18" s="382"/>
      <c r="I18" s="383"/>
      <c r="K18" s="108" t="s">
        <v>277</v>
      </c>
    </row>
    <row r="19" spans="1:11" ht="14.4">
      <c r="A19" s="136" t="s">
        <v>270</v>
      </c>
      <c r="B19" s="136"/>
      <c r="C19" s="136">
        <f>'сем 2020'!N18</f>
        <v>4</v>
      </c>
      <c r="D19" s="136">
        <f>'сем 2020'!J18</f>
        <v>30</v>
      </c>
      <c r="E19" s="136">
        <f>'сем 2020'!K18</f>
        <v>0</v>
      </c>
      <c r="F19" s="136">
        <f>'сем 2020'!L18</f>
        <v>30</v>
      </c>
      <c r="G19" s="136"/>
      <c r="H19" s="136"/>
      <c r="I19" s="137" t="str">
        <f>'сем 2020'!AD18</f>
        <v>іспит</v>
      </c>
      <c r="J19" s="138" t="str">
        <f>'сем 2020'!AE18</f>
        <v>О</v>
      </c>
      <c r="K19" s="138" t="str">
        <f>'сем 2020'!AF18</f>
        <v>м</v>
      </c>
    </row>
    <row r="20" spans="1:11" ht="14.4">
      <c r="A20" s="136" t="s">
        <v>274</v>
      </c>
      <c r="B20" s="136"/>
      <c r="C20" s="136"/>
      <c r="D20" s="136"/>
      <c r="E20" s="136"/>
      <c r="F20" s="136"/>
      <c r="G20" s="136"/>
      <c r="H20" s="136"/>
      <c r="I20" s="136"/>
      <c r="K20" s="108" t="s">
        <v>277</v>
      </c>
    </row>
    <row r="21" spans="1:11" ht="15.75" customHeight="1">
      <c r="A21" s="381" t="str">
        <f>'сем 2020'!B20</f>
        <v>Алгебра</v>
      </c>
      <c r="B21" s="382"/>
      <c r="C21" s="382"/>
      <c r="D21" s="382"/>
      <c r="E21" s="382"/>
      <c r="F21" s="382"/>
      <c r="G21" s="382"/>
      <c r="H21" s="382"/>
      <c r="I21" s="383"/>
      <c r="K21" s="108" t="s">
        <v>278</v>
      </c>
    </row>
    <row r="22" spans="1:11" ht="15.75" customHeight="1">
      <c r="A22" s="136" t="s">
        <v>270</v>
      </c>
      <c r="B22" s="136"/>
      <c r="C22" s="136">
        <f>'сем 2020'!N20</f>
        <v>4</v>
      </c>
      <c r="D22" s="136">
        <f>'сем 2020'!J20</f>
        <v>30</v>
      </c>
      <c r="E22" s="136">
        <f>'сем 2020'!K20</f>
        <v>0</v>
      </c>
      <c r="F22" s="136">
        <f>'сем 2020'!L20</f>
        <v>30</v>
      </c>
      <c r="G22" s="136"/>
      <c r="H22" s="136"/>
      <c r="I22" s="137" t="str">
        <f>'сем 2020'!AD20</f>
        <v>диф. залік</v>
      </c>
      <c r="J22" s="138" t="str">
        <f>'сем 2020'!AE20</f>
        <v>О</v>
      </c>
      <c r="K22" s="138" t="str">
        <f>'сем 2020'!AF20</f>
        <v>вм</v>
      </c>
    </row>
    <row r="23" spans="1:11" ht="15.75" customHeight="1">
      <c r="A23" s="136" t="s">
        <v>271</v>
      </c>
      <c r="B23" s="136"/>
      <c r="C23" s="136">
        <f>'сем 2020'!N34</f>
        <v>3</v>
      </c>
      <c r="D23" s="136">
        <f>'сем 2020'!J34</f>
        <v>14</v>
      </c>
      <c r="E23" s="136">
        <f>'сем 2020'!K34</f>
        <v>0</v>
      </c>
      <c r="F23" s="136">
        <f>'сем 2020'!L34</f>
        <v>13</v>
      </c>
      <c r="G23" s="136"/>
      <c r="H23" s="136"/>
      <c r="I23" s="136"/>
      <c r="J23" s="138" t="str">
        <f>'сем 2020'!AE34</f>
        <v>О</v>
      </c>
      <c r="K23" s="108" t="s">
        <v>278</v>
      </c>
    </row>
    <row r="24" spans="1:11" ht="15.75" customHeight="1">
      <c r="A24" s="136" t="s">
        <v>273</v>
      </c>
      <c r="B24" s="136"/>
      <c r="C24" s="136">
        <f>'сем 2020'!N57</f>
        <v>3</v>
      </c>
      <c r="D24" s="136">
        <f>'сем 2020'!J57</f>
        <v>13</v>
      </c>
      <c r="E24" s="136">
        <f>'сем 2020'!K57</f>
        <v>0</v>
      </c>
      <c r="F24" s="136">
        <f>'сем 2020'!L57</f>
        <v>14</v>
      </c>
      <c r="G24" s="136"/>
      <c r="H24" s="136"/>
      <c r="I24" s="137" t="str">
        <f>'сем 2020'!AD57</f>
        <v>диф. залік</v>
      </c>
      <c r="J24" s="138" t="str">
        <f>'сем 2020'!AE57</f>
        <v>О</v>
      </c>
      <c r="K24" s="138" t="str">
        <f>'сем 2020'!AF57</f>
        <v>вм</v>
      </c>
    </row>
    <row r="25" spans="1:11" ht="15.75" customHeight="1">
      <c r="A25" s="136" t="s">
        <v>274</v>
      </c>
      <c r="B25" s="136"/>
      <c r="C25" s="136"/>
      <c r="D25" s="136"/>
      <c r="E25" s="136"/>
      <c r="F25" s="136"/>
      <c r="G25" s="136"/>
      <c r="H25" s="136"/>
      <c r="I25" s="136"/>
      <c r="K25" s="108" t="s">
        <v>278</v>
      </c>
    </row>
    <row r="26" spans="1:11" ht="15.75" customHeight="1">
      <c r="A26" s="381" t="str">
        <f>'сем 2020'!B22</f>
        <v>Елементарна математика</v>
      </c>
      <c r="B26" s="382"/>
      <c r="C26" s="382"/>
      <c r="D26" s="382"/>
      <c r="E26" s="382"/>
      <c r="F26" s="382"/>
      <c r="G26" s="382"/>
      <c r="H26" s="382"/>
      <c r="I26" s="383"/>
      <c r="K26" s="108" t="s">
        <v>278</v>
      </c>
    </row>
    <row r="27" spans="1:11" ht="15.75" customHeight="1">
      <c r="A27" s="136" t="s">
        <v>270</v>
      </c>
      <c r="B27" s="136"/>
      <c r="C27" s="136">
        <f>'сем 2020'!N22</f>
        <v>3</v>
      </c>
      <c r="D27" s="136">
        <f>'сем 2020'!J22</f>
        <v>30</v>
      </c>
      <c r="E27" s="136">
        <f>'сем 2020'!K22</f>
        <v>0</v>
      </c>
      <c r="F27" s="136">
        <f>'сем 2020'!L22</f>
        <v>15</v>
      </c>
      <c r="G27" s="136"/>
      <c r="H27" s="136"/>
      <c r="I27" s="137" t="str">
        <f>'сем 2020'!AD22</f>
        <v>диф. залік</v>
      </c>
      <c r="J27" s="138" t="str">
        <f>'сем 2020'!AE22</f>
        <v>О</v>
      </c>
      <c r="K27" s="138" t="str">
        <f>'сем 2020'!AF22</f>
        <v>вм</v>
      </c>
    </row>
    <row r="28" spans="1:11" ht="15.75" customHeight="1">
      <c r="A28" s="136" t="s">
        <v>271</v>
      </c>
      <c r="B28" s="136"/>
      <c r="C28" s="136">
        <f>'сем 2020'!N37</f>
        <v>3</v>
      </c>
      <c r="D28" s="136">
        <f>'сем 2020'!J37</f>
        <v>14</v>
      </c>
      <c r="E28" s="136">
        <f>'сем 2020'!K37</f>
        <v>0</v>
      </c>
      <c r="F28" s="136">
        <f>'сем 2020'!L37</f>
        <v>13</v>
      </c>
      <c r="G28" s="136"/>
      <c r="H28" s="136"/>
      <c r="I28" s="136"/>
      <c r="J28" s="138" t="str">
        <f>'сем 2020'!AE37</f>
        <v>О</v>
      </c>
      <c r="K28" s="108" t="s">
        <v>278</v>
      </c>
    </row>
    <row r="29" spans="1:11" ht="15.75" customHeight="1">
      <c r="A29" s="136" t="s">
        <v>273</v>
      </c>
      <c r="B29" s="136"/>
      <c r="C29" s="136">
        <f>'сем 2020'!N60</f>
        <v>3</v>
      </c>
      <c r="D29" s="136">
        <f>'сем 2020'!J60</f>
        <v>13</v>
      </c>
      <c r="E29" s="136">
        <f>'сем 2020'!K60</f>
        <v>0</v>
      </c>
      <c r="F29" s="136">
        <f>'сем 2020'!L60</f>
        <v>14</v>
      </c>
      <c r="G29" s="136"/>
      <c r="H29" s="136"/>
      <c r="I29" s="137" t="str">
        <f>'сем 2020'!AD60</f>
        <v>іспит</v>
      </c>
      <c r="J29" s="138" t="str">
        <f>'сем 2020'!AE60</f>
        <v>О</v>
      </c>
      <c r="K29" s="138" t="str">
        <f>'сем 2020'!AF60</f>
        <v>вм</v>
      </c>
    </row>
    <row r="30" spans="1:11" ht="15.75" customHeight="1">
      <c r="A30" s="136" t="s">
        <v>274</v>
      </c>
      <c r="B30" s="136"/>
      <c r="C30" s="136"/>
      <c r="D30" s="136"/>
      <c r="E30" s="136"/>
      <c r="F30" s="136"/>
      <c r="G30" s="136"/>
      <c r="H30" s="136"/>
      <c r="I30" s="136"/>
      <c r="K30" s="108" t="s">
        <v>278</v>
      </c>
    </row>
    <row r="31" spans="1:11" ht="15.75" customHeight="1"/>
    <row r="32" spans="1:11" ht="15.75" customHeight="1">
      <c r="A32" s="381" t="str">
        <f>'сем 2020'!B31</f>
        <v>Філософія</v>
      </c>
      <c r="B32" s="382"/>
      <c r="C32" s="382"/>
      <c r="D32" s="382"/>
      <c r="E32" s="382"/>
      <c r="F32" s="382"/>
      <c r="G32" s="382"/>
      <c r="H32" s="382"/>
      <c r="I32" s="383"/>
      <c r="K32" s="108" t="s">
        <v>276</v>
      </c>
    </row>
    <row r="33" spans="1:11" ht="15.75" customHeight="1">
      <c r="A33" s="136" t="s">
        <v>271</v>
      </c>
      <c r="B33" s="136"/>
      <c r="C33" s="136">
        <f>'сем 2020'!N31</f>
        <v>3</v>
      </c>
      <c r="D33" s="136">
        <f>'сем 2020'!J31</f>
        <v>9</v>
      </c>
      <c r="E33" s="136">
        <f>'сем 2020'!K31</f>
        <v>0</v>
      </c>
      <c r="F33" s="136">
        <f>'сем 2020'!L31</f>
        <v>18</v>
      </c>
      <c r="G33" s="136"/>
      <c r="H33" s="136"/>
      <c r="I33" s="136"/>
      <c r="J33" s="138" t="str">
        <f>'сем 2020'!AE31</f>
        <v>О</v>
      </c>
      <c r="K33" s="108" t="s">
        <v>276</v>
      </c>
    </row>
    <row r="34" spans="1:11" ht="15.75" customHeight="1">
      <c r="A34" s="136" t="s">
        <v>273</v>
      </c>
      <c r="B34" s="136"/>
      <c r="C34" s="136">
        <f>'сем 2020'!N54</f>
        <v>3</v>
      </c>
      <c r="D34" s="136">
        <f>'сем 2020'!J54</f>
        <v>9</v>
      </c>
      <c r="E34" s="136">
        <f>'сем 2020'!K54</f>
        <v>0</v>
      </c>
      <c r="F34" s="136">
        <f>'сем 2020'!L54</f>
        <v>18</v>
      </c>
      <c r="G34" s="136"/>
      <c r="H34" s="136"/>
      <c r="I34" s="137" t="str">
        <f>'сем 2020'!AD54</f>
        <v>іспит</v>
      </c>
      <c r="J34" s="138" t="str">
        <f>'сем 2020'!AE54</f>
        <v>О</v>
      </c>
      <c r="K34" s="138" t="str">
        <f>'сем 2020'!AF54</f>
        <v>філ</v>
      </c>
    </row>
    <row r="35" spans="1:11" ht="15.75" customHeight="1">
      <c r="A35" s="136" t="s">
        <v>274</v>
      </c>
      <c r="B35" s="136"/>
      <c r="C35" s="136"/>
      <c r="D35" s="136"/>
      <c r="E35" s="136"/>
      <c r="F35" s="136"/>
      <c r="G35" s="136"/>
      <c r="H35" s="136"/>
      <c r="I35" s="136"/>
      <c r="K35" s="108" t="s">
        <v>276</v>
      </c>
    </row>
    <row r="36" spans="1:11" ht="15.75" customHeight="1">
      <c r="A36" s="381" t="str">
        <f>'сем 2020'!B40</f>
        <v>Математичний аналіз</v>
      </c>
      <c r="B36" s="382"/>
      <c r="C36" s="382"/>
      <c r="D36" s="382"/>
      <c r="E36" s="382"/>
      <c r="F36" s="382"/>
      <c r="G36" s="382"/>
      <c r="H36" s="382"/>
      <c r="I36" s="383"/>
      <c r="K36" s="108" t="s">
        <v>278</v>
      </c>
    </row>
    <row r="37" spans="1:11" ht="15.75" customHeight="1">
      <c r="A37" s="136" t="s">
        <v>271</v>
      </c>
      <c r="B37" s="136"/>
      <c r="C37" s="136">
        <f>'сем 2020'!N40</f>
        <v>3</v>
      </c>
      <c r="D37" s="136">
        <f>'сем 2020'!J40</f>
        <v>14</v>
      </c>
      <c r="E37" s="136">
        <f>'сем 2020'!K40</f>
        <v>0</v>
      </c>
      <c r="F37" s="136">
        <f>'сем 2020'!L40</f>
        <v>13</v>
      </c>
      <c r="G37" s="136"/>
      <c r="H37" s="136"/>
      <c r="I37" s="136"/>
      <c r="J37" s="138" t="str">
        <f>'сем 2020'!AE40</f>
        <v>О</v>
      </c>
      <c r="K37" s="108" t="s">
        <v>278</v>
      </c>
    </row>
    <row r="38" spans="1:11" ht="15.75" customHeight="1">
      <c r="A38" s="136" t="s">
        <v>273</v>
      </c>
      <c r="B38" s="136"/>
      <c r="C38" s="136">
        <f>'сем 2020'!N63</f>
        <v>3</v>
      </c>
      <c r="D38" s="136">
        <f>'сем 2020'!J63</f>
        <v>13</v>
      </c>
      <c r="E38" s="136">
        <f>'сем 2020'!K63</f>
        <v>0</v>
      </c>
      <c r="F38" s="136">
        <f>'сем 2020'!L63</f>
        <v>14</v>
      </c>
      <c r="G38" s="136"/>
      <c r="H38" s="136"/>
      <c r="I38" s="137" t="str">
        <f>'сем 2020'!AD63</f>
        <v>іспит</v>
      </c>
      <c r="J38" s="138" t="str">
        <f>'сем 2020'!AE63</f>
        <v>О</v>
      </c>
      <c r="K38" s="138" t="str">
        <f>'сем 2020'!AF63</f>
        <v>вм</v>
      </c>
    </row>
    <row r="39" spans="1:11" ht="15.75" customHeight="1">
      <c r="A39" s="136" t="s">
        <v>274</v>
      </c>
      <c r="B39" s="136"/>
      <c r="C39" s="136"/>
      <c r="D39" s="136"/>
      <c r="E39" s="136"/>
      <c r="F39" s="136"/>
      <c r="G39" s="136"/>
      <c r="H39" s="136"/>
      <c r="I39" s="136"/>
      <c r="K39" s="108" t="s">
        <v>278</v>
      </c>
    </row>
    <row r="40" spans="1:11" ht="15.75" customHeight="1">
      <c r="A40" s="381" t="str">
        <f>'сем 2020'!B43</f>
        <v>Ознайомча практика "Вступ до фаху"</v>
      </c>
      <c r="B40" s="382"/>
      <c r="C40" s="382"/>
      <c r="D40" s="382"/>
      <c r="E40" s="382"/>
      <c r="F40" s="382"/>
      <c r="G40" s="382"/>
      <c r="H40" s="382"/>
      <c r="I40" s="383"/>
      <c r="K40" s="108" t="s">
        <v>278</v>
      </c>
    </row>
    <row r="41" spans="1:11" ht="15.75" customHeight="1">
      <c r="A41" s="136" t="s">
        <v>271</v>
      </c>
      <c r="B41" s="136"/>
      <c r="C41" s="137">
        <f>'сем 2020'!N43</f>
        <v>0</v>
      </c>
      <c r="D41" s="137">
        <f>'сем 2020'!J43</f>
        <v>0</v>
      </c>
      <c r="E41" s="137">
        <f>'сем 2020'!K43</f>
        <v>0</v>
      </c>
      <c r="F41" s="137">
        <f>'сем 2020'!L43</f>
        <v>0</v>
      </c>
      <c r="G41" s="136"/>
      <c r="H41" s="136"/>
      <c r="I41" s="136"/>
      <c r="J41" s="138" t="str">
        <f>'сем 2020'!AE43</f>
        <v>О</v>
      </c>
      <c r="K41" s="108" t="s">
        <v>278</v>
      </c>
    </row>
    <row r="42" spans="1:11" ht="15.75" customHeight="1">
      <c r="A42" s="136" t="s">
        <v>273</v>
      </c>
      <c r="B42" s="136"/>
      <c r="C42" s="137">
        <f>'сем 2020'!N66</f>
        <v>0</v>
      </c>
      <c r="D42" s="137">
        <f>'сем 2020'!J66</f>
        <v>0</v>
      </c>
      <c r="E42" s="137">
        <f>'сем 2020'!K66</f>
        <v>0</v>
      </c>
      <c r="F42" s="137">
        <f>'сем 2020'!L66</f>
        <v>0</v>
      </c>
      <c r="G42" s="136"/>
      <c r="H42" s="136"/>
      <c r="I42" s="137" t="str">
        <f>'сем 2020'!AD66</f>
        <v>диф. залік</v>
      </c>
      <c r="J42" s="138" t="str">
        <f>'сем 2020'!AE66</f>
        <v>О</v>
      </c>
      <c r="K42" s="138" t="str">
        <f>'сем 2020'!AF66</f>
        <v>вм</v>
      </c>
    </row>
    <row r="43" spans="1:11" ht="15.75" customHeight="1">
      <c r="A43" s="108" t="s">
        <v>274</v>
      </c>
    </row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21:I21"/>
    <mergeCell ref="A26:I26"/>
    <mergeCell ref="A32:I32"/>
    <mergeCell ref="A36:I36"/>
    <mergeCell ref="A40:I40"/>
    <mergeCell ref="A13:I13"/>
    <mergeCell ref="A18:I18"/>
    <mergeCell ref="A1:B1"/>
    <mergeCell ref="G1:I1"/>
    <mergeCell ref="A2:I2"/>
    <mergeCell ref="A7:I7"/>
    <mergeCell ref="A10:I10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1000"/>
  <sheetViews>
    <sheetView workbookViewId="0"/>
  </sheetViews>
  <sheetFormatPr defaultColWidth="14.44140625" defaultRowHeight="15" customHeight="1"/>
  <cols>
    <col min="1" max="1" width="11.33203125" customWidth="1"/>
    <col min="2" max="2" width="46.5546875" customWidth="1"/>
    <col min="3" max="3" width="6.6640625" customWidth="1"/>
    <col min="4" max="4" width="12" customWidth="1"/>
    <col min="5" max="5" width="7.33203125" customWidth="1"/>
    <col min="6" max="6" width="6.44140625" customWidth="1"/>
    <col min="7" max="7" width="11.109375" customWidth="1"/>
    <col min="8" max="8" width="9.88671875" customWidth="1"/>
    <col min="9" max="9" width="8.6640625" customWidth="1"/>
    <col min="10" max="10" width="8" customWidth="1"/>
    <col min="11" max="11" width="5.88671875" customWidth="1"/>
    <col min="12" max="12" width="7.88671875" customWidth="1"/>
    <col min="13" max="13" width="8.88671875" customWidth="1"/>
    <col min="14" max="22" width="3.88671875" customWidth="1"/>
    <col min="23" max="24" width="4" customWidth="1"/>
    <col min="25" max="29" width="8.6640625" hidden="1" customWidth="1"/>
    <col min="30" max="32" width="9.109375" customWidth="1"/>
    <col min="33" max="35" width="12.6640625" customWidth="1"/>
    <col min="36" max="55" width="9.109375" customWidth="1"/>
  </cols>
  <sheetData>
    <row r="1" spans="1:55" ht="15.75" customHeight="1">
      <c r="A1" s="349" t="s">
        <v>60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114"/>
      <c r="Z1" s="114"/>
      <c r="AA1" s="114"/>
      <c r="AB1" s="114"/>
      <c r="AC1" s="114"/>
      <c r="AD1" s="139"/>
      <c r="AE1" s="139"/>
      <c r="AF1" s="139"/>
      <c r="AG1" s="140"/>
      <c r="AH1" s="139"/>
      <c r="AI1" s="139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</row>
    <row r="2" spans="1:55" ht="15.75" customHeight="1">
      <c r="A2" s="350" t="s">
        <v>61</v>
      </c>
      <c r="B2" s="353" t="s">
        <v>62</v>
      </c>
      <c r="C2" s="354" t="s">
        <v>63</v>
      </c>
      <c r="D2" s="330"/>
      <c r="E2" s="330"/>
      <c r="F2" s="331"/>
      <c r="G2" s="375" t="s">
        <v>64</v>
      </c>
      <c r="H2" s="354" t="s">
        <v>65</v>
      </c>
      <c r="I2" s="330"/>
      <c r="J2" s="330"/>
      <c r="K2" s="330"/>
      <c r="L2" s="330"/>
      <c r="M2" s="331"/>
      <c r="N2" s="389" t="s">
        <v>66</v>
      </c>
      <c r="O2" s="387"/>
      <c r="P2" s="387"/>
      <c r="Q2" s="387"/>
      <c r="R2" s="387"/>
      <c r="S2" s="387"/>
      <c r="T2" s="387"/>
      <c r="U2" s="387"/>
      <c r="V2" s="387"/>
      <c r="W2" s="387"/>
      <c r="X2" s="388"/>
      <c r="Y2" s="114"/>
      <c r="Z2" s="114"/>
      <c r="AA2" s="114"/>
      <c r="AB2" s="114"/>
      <c r="AC2" s="114"/>
      <c r="AD2" s="139"/>
      <c r="AE2" s="139"/>
      <c r="AF2" s="139"/>
      <c r="AG2" s="140"/>
      <c r="AH2" s="139"/>
      <c r="AI2" s="139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</row>
    <row r="3" spans="1:55" ht="15.75" customHeight="1">
      <c r="A3" s="351"/>
      <c r="B3" s="351"/>
      <c r="C3" s="369" t="s">
        <v>67</v>
      </c>
      <c r="D3" s="371" t="s">
        <v>68</v>
      </c>
      <c r="E3" s="356" t="s">
        <v>69</v>
      </c>
      <c r="F3" s="357"/>
      <c r="G3" s="351"/>
      <c r="H3" s="369" t="s">
        <v>70</v>
      </c>
      <c r="I3" s="376" t="s">
        <v>71</v>
      </c>
      <c r="J3" s="303"/>
      <c r="K3" s="303"/>
      <c r="L3" s="304"/>
      <c r="M3" s="359" t="s">
        <v>72</v>
      </c>
      <c r="N3" s="390"/>
      <c r="O3" s="391"/>
      <c r="P3" s="391"/>
      <c r="Q3" s="391"/>
      <c r="R3" s="391"/>
      <c r="S3" s="391"/>
      <c r="T3" s="391"/>
      <c r="U3" s="391"/>
      <c r="V3" s="391"/>
      <c r="W3" s="391"/>
      <c r="X3" s="392"/>
      <c r="Y3" s="114"/>
      <c r="Z3" s="114"/>
      <c r="AA3" s="114"/>
      <c r="AB3" s="114"/>
      <c r="AC3" s="114"/>
      <c r="AD3" s="139"/>
      <c r="AE3" s="139"/>
      <c r="AF3" s="139"/>
      <c r="AG3" s="140"/>
      <c r="AH3" s="139"/>
      <c r="AI3" s="139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</row>
    <row r="4" spans="1:55" ht="15.75" customHeight="1">
      <c r="A4" s="351"/>
      <c r="B4" s="351"/>
      <c r="C4" s="370"/>
      <c r="D4" s="372"/>
      <c r="E4" s="371" t="s">
        <v>73</v>
      </c>
      <c r="F4" s="359" t="s">
        <v>74</v>
      </c>
      <c r="G4" s="351"/>
      <c r="H4" s="370"/>
      <c r="I4" s="371" t="s">
        <v>59</v>
      </c>
      <c r="J4" s="371" t="s">
        <v>75</v>
      </c>
      <c r="K4" s="371" t="s">
        <v>76</v>
      </c>
      <c r="L4" s="371" t="s">
        <v>77</v>
      </c>
      <c r="M4" s="360"/>
      <c r="N4" s="386" t="s">
        <v>78</v>
      </c>
      <c r="O4" s="387"/>
      <c r="P4" s="388"/>
      <c r="Q4" s="386" t="s">
        <v>79</v>
      </c>
      <c r="R4" s="387"/>
      <c r="S4" s="388"/>
      <c r="T4" s="386" t="s">
        <v>80</v>
      </c>
      <c r="U4" s="387"/>
      <c r="V4" s="388"/>
      <c r="W4" s="386" t="s">
        <v>81</v>
      </c>
      <c r="X4" s="388"/>
      <c r="Y4" s="114"/>
      <c r="Z4" s="114"/>
      <c r="AA4" s="114"/>
      <c r="AB4" s="114"/>
      <c r="AC4" s="114"/>
      <c r="AD4" s="139"/>
      <c r="AE4" s="139"/>
      <c r="AF4" s="139"/>
      <c r="AG4" s="140"/>
      <c r="AH4" s="139"/>
      <c r="AI4" s="139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</row>
    <row r="5" spans="1:55" ht="15.75" customHeight="1">
      <c r="A5" s="351"/>
      <c r="B5" s="351"/>
      <c r="C5" s="370"/>
      <c r="D5" s="372"/>
      <c r="E5" s="372"/>
      <c r="F5" s="360"/>
      <c r="G5" s="351"/>
      <c r="H5" s="370"/>
      <c r="I5" s="372"/>
      <c r="J5" s="372"/>
      <c r="K5" s="372"/>
      <c r="L5" s="372"/>
      <c r="M5" s="360"/>
      <c r="N5" s="53">
        <v>1</v>
      </c>
      <c r="O5" s="56" t="s">
        <v>279</v>
      </c>
      <c r="P5" s="141" t="s">
        <v>280</v>
      </c>
      <c r="Q5" s="53">
        <v>3</v>
      </c>
      <c r="R5" s="56" t="s">
        <v>281</v>
      </c>
      <c r="S5" s="55" t="s">
        <v>282</v>
      </c>
      <c r="T5" s="142">
        <v>5</v>
      </c>
      <c r="U5" s="56" t="s">
        <v>283</v>
      </c>
      <c r="V5" s="55" t="s">
        <v>284</v>
      </c>
      <c r="W5" s="53">
        <v>7</v>
      </c>
      <c r="X5" s="55">
        <v>8</v>
      </c>
      <c r="Y5" s="114"/>
      <c r="Z5" s="114"/>
      <c r="AA5" s="114"/>
      <c r="AB5" s="114"/>
      <c r="AC5" s="114"/>
      <c r="AD5" s="139"/>
      <c r="AE5" s="139"/>
      <c r="AF5" s="139"/>
      <c r="AG5" s="140"/>
      <c r="AH5" s="139"/>
      <c r="AI5" s="139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</row>
    <row r="6" spans="1:55" ht="15.75" customHeight="1">
      <c r="A6" s="351"/>
      <c r="B6" s="351"/>
      <c r="C6" s="370"/>
      <c r="D6" s="372"/>
      <c r="E6" s="372"/>
      <c r="F6" s="360"/>
      <c r="G6" s="351"/>
      <c r="H6" s="370"/>
      <c r="I6" s="372"/>
      <c r="J6" s="372"/>
      <c r="K6" s="372"/>
      <c r="L6" s="372"/>
      <c r="M6" s="360"/>
      <c r="N6" s="386" t="s">
        <v>82</v>
      </c>
      <c r="O6" s="387"/>
      <c r="P6" s="387"/>
      <c r="Q6" s="387"/>
      <c r="R6" s="387"/>
      <c r="S6" s="387"/>
      <c r="T6" s="387"/>
      <c r="U6" s="387"/>
      <c r="V6" s="387"/>
      <c r="W6" s="387"/>
      <c r="X6" s="388"/>
      <c r="Y6" s="114"/>
      <c r="Z6" s="114"/>
      <c r="AA6" s="114"/>
      <c r="AB6" s="114"/>
      <c r="AC6" s="114"/>
      <c r="AD6" s="139"/>
      <c r="AE6" s="139"/>
      <c r="AF6" s="139"/>
      <c r="AG6" s="140"/>
      <c r="AH6" s="139"/>
      <c r="AI6" s="139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</row>
    <row r="7" spans="1:55" ht="15.75" customHeight="1">
      <c r="A7" s="352"/>
      <c r="B7" s="352"/>
      <c r="C7" s="335"/>
      <c r="D7" s="373"/>
      <c r="E7" s="373"/>
      <c r="F7" s="361"/>
      <c r="G7" s="352"/>
      <c r="H7" s="335"/>
      <c r="I7" s="373"/>
      <c r="J7" s="373"/>
      <c r="K7" s="373"/>
      <c r="L7" s="373"/>
      <c r="M7" s="361"/>
      <c r="N7" s="53">
        <v>15</v>
      </c>
      <c r="O7" s="56">
        <v>9</v>
      </c>
      <c r="P7" s="55">
        <v>9</v>
      </c>
      <c r="Q7" s="53">
        <v>15</v>
      </c>
      <c r="R7" s="56">
        <v>9</v>
      </c>
      <c r="S7" s="55">
        <v>9</v>
      </c>
      <c r="T7" s="53">
        <v>15</v>
      </c>
      <c r="U7" s="56">
        <v>9</v>
      </c>
      <c r="V7" s="55">
        <v>9</v>
      </c>
      <c r="W7" s="53">
        <v>15</v>
      </c>
      <c r="X7" s="55">
        <v>13</v>
      </c>
      <c r="Y7" s="114"/>
      <c r="Z7" s="114"/>
      <c r="AA7" s="114"/>
      <c r="AB7" s="114"/>
      <c r="AC7" s="114"/>
      <c r="AD7" s="139"/>
      <c r="AE7" s="139"/>
      <c r="AF7" s="139"/>
      <c r="AG7" s="140"/>
      <c r="AH7" s="139"/>
      <c r="AI7" s="139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</row>
    <row r="8" spans="1:55" ht="15.75" customHeight="1">
      <c r="A8" s="57">
        <v>1</v>
      </c>
      <c r="B8" s="143">
        <v>2</v>
      </c>
      <c r="C8" s="43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M8" s="59">
        <v>13</v>
      </c>
      <c r="N8" s="53">
        <v>14</v>
      </c>
      <c r="O8" s="144">
        <v>15</v>
      </c>
      <c r="P8" s="53">
        <v>16</v>
      </c>
      <c r="Q8" s="144">
        <v>17</v>
      </c>
      <c r="R8" s="53">
        <v>18</v>
      </c>
      <c r="S8" s="144">
        <v>19</v>
      </c>
      <c r="T8" s="53">
        <v>20</v>
      </c>
      <c r="U8" s="144">
        <v>21</v>
      </c>
      <c r="V8" s="53">
        <v>22</v>
      </c>
      <c r="W8" s="144">
        <v>23</v>
      </c>
      <c r="X8" s="143">
        <v>24</v>
      </c>
      <c r="Y8" s="145">
        <v>25</v>
      </c>
      <c r="Z8" s="146">
        <v>26</v>
      </c>
      <c r="AA8" s="145">
        <v>27</v>
      </c>
      <c r="AB8" s="146">
        <v>28</v>
      </c>
      <c r="AC8" s="145">
        <v>29</v>
      </c>
      <c r="AD8" s="139"/>
      <c r="AE8" s="139" t="s">
        <v>268</v>
      </c>
      <c r="AF8" s="139" t="s">
        <v>269</v>
      </c>
      <c r="AG8" s="140" t="s">
        <v>270</v>
      </c>
      <c r="AH8" s="139" t="s">
        <v>271</v>
      </c>
      <c r="AI8" s="139" t="s">
        <v>273</v>
      </c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</row>
    <row r="9" spans="1:55" ht="15.75" customHeight="1">
      <c r="A9" s="147"/>
      <c r="B9" s="148" t="s">
        <v>270</v>
      </c>
      <c r="C9" s="149"/>
      <c r="D9" s="150"/>
      <c r="E9" s="150"/>
      <c r="F9" s="149"/>
      <c r="G9" s="149"/>
      <c r="H9" s="149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15"/>
      <c r="Z9" s="115"/>
      <c r="AA9" s="115"/>
      <c r="AB9" s="115"/>
      <c r="AC9" s="115"/>
      <c r="AD9" s="100"/>
      <c r="AE9" s="100"/>
      <c r="AF9" s="100"/>
      <c r="AG9" s="151"/>
      <c r="AH9" s="100"/>
      <c r="AI9" s="100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</row>
    <row r="10" spans="1:55" ht="15.75" customHeight="1">
      <c r="A10" s="152" t="s">
        <v>88</v>
      </c>
      <c r="B10" s="153" t="s">
        <v>285</v>
      </c>
      <c r="C10" s="82"/>
      <c r="D10" s="62">
        <v>1</v>
      </c>
      <c r="E10" s="76"/>
      <c r="F10" s="154"/>
      <c r="G10" s="155">
        <v>4</v>
      </c>
      <c r="H10" s="156">
        <v>120</v>
      </c>
      <c r="I10" s="157">
        <v>45</v>
      </c>
      <c r="J10" s="25"/>
      <c r="K10" s="25"/>
      <c r="L10" s="25">
        <v>45</v>
      </c>
      <c r="M10" s="158">
        <v>75</v>
      </c>
      <c r="N10" s="159">
        <v>3</v>
      </c>
      <c r="O10" s="160"/>
      <c r="P10" s="158"/>
      <c r="Q10" s="157"/>
      <c r="R10" s="160"/>
      <c r="S10" s="158"/>
      <c r="T10" s="157"/>
      <c r="U10" s="160"/>
      <c r="V10" s="158"/>
      <c r="W10" s="157"/>
      <c r="X10" s="158"/>
      <c r="Y10" s="114"/>
      <c r="Z10" s="139" t="s">
        <v>286</v>
      </c>
      <c r="AA10" s="139" t="b">
        <v>0</v>
      </c>
      <c r="AB10" s="139" t="b">
        <v>1</v>
      </c>
      <c r="AC10" s="161" t="b">
        <v>1</v>
      </c>
      <c r="AD10" s="139" t="s">
        <v>287</v>
      </c>
      <c r="AE10" s="139" t="s">
        <v>286</v>
      </c>
      <c r="AF10" s="139" t="s">
        <v>272</v>
      </c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</row>
    <row r="11" spans="1:55" ht="3.75" customHeight="1">
      <c r="A11" s="152"/>
      <c r="B11" s="153"/>
      <c r="C11" s="82"/>
      <c r="D11" s="62"/>
      <c r="E11" s="76"/>
      <c r="F11" s="154"/>
      <c r="G11" s="155"/>
      <c r="H11" s="156"/>
      <c r="I11" s="157"/>
      <c r="J11" s="25"/>
      <c r="K11" s="25"/>
      <c r="L11" s="25"/>
      <c r="M11" s="158"/>
      <c r="N11" s="159"/>
      <c r="O11" s="160"/>
      <c r="P11" s="158"/>
      <c r="Q11" s="157"/>
      <c r="R11" s="160"/>
      <c r="S11" s="158"/>
      <c r="T11" s="157"/>
      <c r="U11" s="160"/>
      <c r="V11" s="158"/>
      <c r="W11" s="157"/>
      <c r="X11" s="158"/>
      <c r="Y11" s="114"/>
      <c r="Z11" s="139"/>
      <c r="AA11" s="139"/>
      <c r="AB11" s="139"/>
      <c r="AC11" s="161"/>
      <c r="AD11" s="139"/>
      <c r="AE11" s="139"/>
      <c r="AF11" s="139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</row>
    <row r="12" spans="1:55" ht="15.75" customHeight="1">
      <c r="A12" s="162" t="s">
        <v>91</v>
      </c>
      <c r="B12" s="163" t="s">
        <v>288</v>
      </c>
      <c r="C12" s="164"/>
      <c r="D12" s="63" t="s">
        <v>93</v>
      </c>
      <c r="E12" s="165"/>
      <c r="F12" s="166"/>
      <c r="G12" s="80">
        <v>2</v>
      </c>
      <c r="H12" s="81">
        <v>60</v>
      </c>
      <c r="I12" s="157">
        <v>30</v>
      </c>
      <c r="J12" s="62">
        <v>15</v>
      </c>
      <c r="K12" s="62"/>
      <c r="L12" s="62">
        <v>15</v>
      </c>
      <c r="M12" s="167">
        <v>30</v>
      </c>
      <c r="N12" s="159">
        <v>2</v>
      </c>
      <c r="O12" s="160"/>
      <c r="P12" s="158"/>
      <c r="Q12" s="157"/>
      <c r="R12" s="160"/>
      <c r="S12" s="158"/>
      <c r="T12" s="157"/>
      <c r="U12" s="160"/>
      <c r="V12" s="158"/>
      <c r="W12" s="157"/>
      <c r="X12" s="168"/>
      <c r="Y12" s="114"/>
      <c r="Z12" s="139" t="s">
        <v>286</v>
      </c>
      <c r="AA12" s="139" t="b">
        <v>0</v>
      </c>
      <c r="AB12" s="139" t="b">
        <v>1</v>
      </c>
      <c r="AC12" s="161" t="b">
        <v>1</v>
      </c>
      <c r="AD12" s="139" t="s">
        <v>287</v>
      </c>
      <c r="AE12" s="139" t="s">
        <v>286</v>
      </c>
      <c r="AF12" s="139" t="s">
        <v>275</v>
      </c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</row>
    <row r="13" spans="1:55" ht="3.75" customHeight="1">
      <c r="A13" s="162"/>
      <c r="B13" s="163"/>
      <c r="C13" s="164"/>
      <c r="D13" s="63"/>
      <c r="E13" s="165"/>
      <c r="F13" s="166"/>
      <c r="G13" s="80"/>
      <c r="H13" s="81"/>
      <c r="I13" s="157"/>
      <c r="J13" s="62"/>
      <c r="K13" s="62"/>
      <c r="L13" s="62"/>
      <c r="M13" s="167"/>
      <c r="N13" s="159"/>
      <c r="O13" s="160"/>
      <c r="P13" s="71"/>
      <c r="Q13" s="159"/>
      <c r="R13" s="160"/>
      <c r="S13" s="158"/>
      <c r="T13" s="157"/>
      <c r="U13" s="160"/>
      <c r="V13" s="158"/>
      <c r="W13" s="157"/>
      <c r="X13" s="168"/>
      <c r="Y13" s="114"/>
      <c r="Z13" s="139"/>
      <c r="AA13" s="139"/>
      <c r="AB13" s="139"/>
      <c r="AC13" s="161"/>
      <c r="AD13" s="139"/>
      <c r="AE13" s="139"/>
      <c r="AF13" s="139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</row>
    <row r="14" spans="1:55" ht="15.75" customHeight="1">
      <c r="A14" s="162" t="s">
        <v>94</v>
      </c>
      <c r="B14" s="163" t="s">
        <v>95</v>
      </c>
      <c r="C14" s="82">
        <v>1</v>
      </c>
      <c r="D14" s="63"/>
      <c r="E14" s="165"/>
      <c r="F14" s="166"/>
      <c r="G14" s="80">
        <v>7</v>
      </c>
      <c r="H14" s="81">
        <v>210</v>
      </c>
      <c r="I14" s="82">
        <v>75</v>
      </c>
      <c r="J14" s="62">
        <v>45</v>
      </c>
      <c r="K14" s="62"/>
      <c r="L14" s="62">
        <v>30</v>
      </c>
      <c r="M14" s="167">
        <v>135</v>
      </c>
      <c r="N14" s="159">
        <v>5</v>
      </c>
      <c r="O14" s="139"/>
      <c r="P14" s="139"/>
      <c r="Q14" s="25"/>
      <c r="R14" s="160"/>
      <c r="S14" s="158"/>
      <c r="T14" s="157"/>
      <c r="U14" s="160"/>
      <c r="V14" s="158"/>
      <c r="W14" s="157"/>
      <c r="X14" s="168"/>
      <c r="Y14" s="114"/>
      <c r="Z14" s="139" t="s">
        <v>286</v>
      </c>
      <c r="AA14" s="139" t="b">
        <v>0</v>
      </c>
      <c r="AB14" s="139" t="b">
        <v>1</v>
      </c>
      <c r="AC14" s="161" t="b">
        <v>1</v>
      </c>
      <c r="AD14" s="139" t="s">
        <v>289</v>
      </c>
      <c r="AE14" s="139" t="s">
        <v>286</v>
      </c>
      <c r="AF14" s="139" t="s">
        <v>276</v>
      </c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</row>
    <row r="15" spans="1:55" ht="3.75" customHeight="1">
      <c r="A15" s="162"/>
      <c r="B15" s="163"/>
      <c r="C15" s="82"/>
      <c r="D15" s="63"/>
      <c r="E15" s="165"/>
      <c r="F15" s="166"/>
      <c r="G15" s="80"/>
      <c r="H15" s="81"/>
      <c r="I15" s="82"/>
      <c r="J15" s="62"/>
      <c r="K15" s="62"/>
      <c r="L15" s="62"/>
      <c r="M15" s="167"/>
      <c r="N15" s="159"/>
      <c r="O15" s="169"/>
      <c r="P15" s="161"/>
      <c r="Q15" s="159"/>
      <c r="R15" s="160"/>
      <c r="S15" s="158"/>
      <c r="T15" s="157"/>
      <c r="U15" s="160"/>
      <c r="V15" s="158"/>
      <c r="W15" s="157"/>
      <c r="X15" s="168"/>
      <c r="Y15" s="114"/>
      <c r="Z15" s="139"/>
      <c r="AA15" s="139"/>
      <c r="AB15" s="139"/>
      <c r="AC15" s="161"/>
      <c r="AD15" s="139"/>
      <c r="AE15" s="139"/>
      <c r="AF15" s="139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</row>
    <row r="16" spans="1:55" ht="15.75" customHeight="1">
      <c r="A16" s="152" t="s">
        <v>290</v>
      </c>
      <c r="B16" s="170" t="s">
        <v>97</v>
      </c>
      <c r="C16" s="82"/>
      <c r="D16" s="62">
        <v>1</v>
      </c>
      <c r="E16" s="76"/>
      <c r="F16" s="79"/>
      <c r="G16" s="171">
        <v>3.5</v>
      </c>
      <c r="H16" s="156">
        <v>105</v>
      </c>
      <c r="I16" s="157">
        <v>45</v>
      </c>
      <c r="J16" s="25">
        <v>15</v>
      </c>
      <c r="K16" s="25"/>
      <c r="L16" s="25">
        <v>30</v>
      </c>
      <c r="M16" s="158">
        <v>60</v>
      </c>
      <c r="N16" s="159">
        <v>3</v>
      </c>
      <c r="O16" s="160"/>
      <c r="P16" s="168"/>
      <c r="Q16" s="157"/>
      <c r="R16" s="160"/>
      <c r="S16" s="158"/>
      <c r="T16" s="157"/>
      <c r="U16" s="160"/>
      <c r="V16" s="158"/>
      <c r="W16" s="157"/>
      <c r="X16" s="158"/>
      <c r="Y16" s="114"/>
      <c r="Z16" s="139" t="s">
        <v>286</v>
      </c>
      <c r="AA16" s="139" t="b">
        <v>0</v>
      </c>
      <c r="AB16" s="139" t="b">
        <v>1</v>
      </c>
      <c r="AC16" s="161" t="b">
        <v>1</v>
      </c>
      <c r="AD16" s="139" t="s">
        <v>287</v>
      </c>
      <c r="AE16" s="139" t="s">
        <v>286</v>
      </c>
      <c r="AF16" s="139" t="s">
        <v>272</v>
      </c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</row>
    <row r="17" spans="1:55" ht="3.75" customHeight="1">
      <c r="A17" s="172"/>
      <c r="B17" s="173"/>
      <c r="C17" s="82"/>
      <c r="D17" s="62"/>
      <c r="E17" s="76"/>
      <c r="F17" s="79"/>
      <c r="G17" s="174"/>
      <c r="H17" s="156"/>
      <c r="I17" s="157"/>
      <c r="J17" s="25"/>
      <c r="K17" s="25"/>
      <c r="L17" s="25"/>
      <c r="M17" s="158"/>
      <c r="N17" s="159"/>
      <c r="O17" s="160"/>
      <c r="P17" s="168"/>
      <c r="Q17" s="157"/>
      <c r="R17" s="160"/>
      <c r="S17" s="158"/>
      <c r="T17" s="157"/>
      <c r="U17" s="160"/>
      <c r="V17" s="158"/>
      <c r="W17" s="157"/>
      <c r="X17" s="158"/>
      <c r="Y17" s="114"/>
      <c r="Z17" s="139"/>
      <c r="AA17" s="139"/>
      <c r="AB17" s="139"/>
      <c r="AC17" s="161"/>
      <c r="AD17" s="139"/>
      <c r="AE17" s="139"/>
      <c r="AF17" s="139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</row>
    <row r="18" spans="1:55" ht="15.75" customHeight="1">
      <c r="A18" s="175" t="s">
        <v>99</v>
      </c>
      <c r="B18" s="176" t="s">
        <v>291</v>
      </c>
      <c r="C18" s="177">
        <v>1</v>
      </c>
      <c r="D18" s="62"/>
      <c r="E18" s="62"/>
      <c r="F18" s="167"/>
      <c r="G18" s="178">
        <v>4</v>
      </c>
      <c r="H18" s="81">
        <v>120</v>
      </c>
      <c r="I18" s="82">
        <v>60</v>
      </c>
      <c r="J18" s="62">
        <v>30</v>
      </c>
      <c r="K18" s="62"/>
      <c r="L18" s="62">
        <v>30</v>
      </c>
      <c r="M18" s="167">
        <v>60</v>
      </c>
      <c r="N18" s="159">
        <v>4</v>
      </c>
      <c r="O18" s="160"/>
      <c r="P18" s="158"/>
      <c r="Q18" s="157"/>
      <c r="R18" s="160"/>
      <c r="S18" s="158"/>
      <c r="T18" s="157"/>
      <c r="U18" s="160"/>
      <c r="V18" s="158"/>
      <c r="W18" s="157"/>
      <c r="X18" s="158"/>
      <c r="Y18" s="115"/>
      <c r="Z18" s="139" t="s">
        <v>286</v>
      </c>
      <c r="AA18" s="139" t="b">
        <v>0</v>
      </c>
      <c r="AB18" s="139" t="b">
        <v>1</v>
      </c>
      <c r="AC18" s="161" t="b">
        <v>1</v>
      </c>
      <c r="AD18" s="100" t="s">
        <v>289</v>
      </c>
      <c r="AE18" s="139" t="s">
        <v>286</v>
      </c>
      <c r="AF18" s="139" t="s">
        <v>277</v>
      </c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</row>
    <row r="19" spans="1:55" ht="3.75" customHeight="1">
      <c r="A19" s="175"/>
      <c r="B19" s="179"/>
      <c r="C19" s="177"/>
      <c r="D19" s="62"/>
      <c r="E19" s="62"/>
      <c r="F19" s="167"/>
      <c r="G19" s="178"/>
      <c r="H19" s="81"/>
      <c r="I19" s="82"/>
      <c r="J19" s="62"/>
      <c r="K19" s="62"/>
      <c r="L19" s="62"/>
      <c r="M19" s="167"/>
      <c r="N19" s="159"/>
      <c r="O19" s="160"/>
      <c r="P19" s="158"/>
      <c r="Q19" s="157"/>
      <c r="R19" s="160"/>
      <c r="S19" s="158"/>
      <c r="T19" s="157"/>
      <c r="U19" s="160"/>
      <c r="V19" s="158"/>
      <c r="W19" s="159"/>
      <c r="X19" s="158"/>
      <c r="Y19" s="115"/>
      <c r="Z19" s="139"/>
      <c r="AA19" s="139"/>
      <c r="AB19" s="139"/>
      <c r="AC19" s="161"/>
      <c r="AD19" s="100"/>
      <c r="AE19" s="139"/>
      <c r="AF19" s="139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</row>
    <row r="20" spans="1:55" ht="15.75" customHeight="1">
      <c r="A20" s="180" t="s">
        <v>116</v>
      </c>
      <c r="B20" s="181" t="s">
        <v>115</v>
      </c>
      <c r="C20" s="182"/>
      <c r="D20" s="67" t="s">
        <v>292</v>
      </c>
      <c r="E20" s="67"/>
      <c r="F20" s="183"/>
      <c r="G20" s="174">
        <v>6</v>
      </c>
      <c r="H20" s="156">
        <v>180</v>
      </c>
      <c r="I20" s="157">
        <v>30</v>
      </c>
      <c r="J20" s="25">
        <v>30</v>
      </c>
      <c r="K20" s="25"/>
      <c r="L20" s="25">
        <v>30</v>
      </c>
      <c r="M20" s="158">
        <v>150</v>
      </c>
      <c r="N20" s="159">
        <v>4</v>
      </c>
      <c r="O20" s="160"/>
      <c r="P20" s="158"/>
      <c r="Q20" s="157"/>
      <c r="R20" s="160"/>
      <c r="S20" s="158"/>
      <c r="T20" s="157"/>
      <c r="U20" s="160"/>
      <c r="V20" s="158"/>
      <c r="W20" s="159"/>
      <c r="X20" s="158"/>
      <c r="Y20" s="115"/>
      <c r="Z20" s="100" t="s">
        <v>286</v>
      </c>
      <c r="AA20" s="139" t="b">
        <v>0</v>
      </c>
      <c r="AB20" s="139" t="b">
        <v>1</v>
      </c>
      <c r="AC20" s="161" t="b">
        <v>1</v>
      </c>
      <c r="AD20" s="100" t="s">
        <v>293</v>
      </c>
      <c r="AE20" s="100" t="s">
        <v>286</v>
      </c>
      <c r="AF20" s="100" t="s">
        <v>278</v>
      </c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</row>
    <row r="21" spans="1:55" ht="3.75" customHeight="1">
      <c r="A21" s="180"/>
      <c r="B21" s="181"/>
      <c r="C21" s="182"/>
      <c r="D21" s="67"/>
      <c r="E21" s="67"/>
      <c r="F21" s="183"/>
      <c r="G21" s="174"/>
      <c r="H21" s="156"/>
      <c r="I21" s="157"/>
      <c r="J21" s="25"/>
      <c r="K21" s="25"/>
      <c r="L21" s="25"/>
      <c r="M21" s="158"/>
      <c r="N21" s="159"/>
      <c r="O21" s="160"/>
      <c r="P21" s="158"/>
      <c r="Q21" s="157"/>
      <c r="R21" s="160"/>
      <c r="S21" s="158"/>
      <c r="T21" s="157"/>
      <c r="U21" s="160"/>
      <c r="V21" s="158"/>
      <c r="W21" s="159"/>
      <c r="X21" s="158"/>
      <c r="Y21" s="115"/>
      <c r="Z21" s="100"/>
      <c r="AA21" s="139"/>
      <c r="AB21" s="139"/>
      <c r="AC21" s="161"/>
      <c r="AD21" s="100"/>
      <c r="AE21" s="100"/>
      <c r="AF21" s="100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</row>
    <row r="22" spans="1:55" ht="15.75" customHeight="1">
      <c r="A22" s="180" t="s">
        <v>122</v>
      </c>
      <c r="B22" s="173" t="s">
        <v>121</v>
      </c>
      <c r="C22" s="182"/>
      <c r="D22" s="67" t="s">
        <v>292</v>
      </c>
      <c r="E22" s="67"/>
      <c r="F22" s="183"/>
      <c r="G22" s="174">
        <v>3.5</v>
      </c>
      <c r="H22" s="156">
        <v>105</v>
      </c>
      <c r="I22" s="157">
        <v>45</v>
      </c>
      <c r="J22" s="25">
        <v>30</v>
      </c>
      <c r="K22" s="25"/>
      <c r="L22" s="25">
        <v>15</v>
      </c>
      <c r="M22" s="158">
        <v>60</v>
      </c>
      <c r="N22" s="159">
        <v>3</v>
      </c>
      <c r="O22" s="160"/>
      <c r="P22" s="158"/>
      <c r="Q22" s="157"/>
      <c r="R22" s="160"/>
      <c r="S22" s="158"/>
      <c r="T22" s="157"/>
      <c r="U22" s="160"/>
      <c r="V22" s="158"/>
      <c r="W22" s="159"/>
      <c r="X22" s="158"/>
      <c r="Y22" s="115"/>
      <c r="Z22" s="100" t="s">
        <v>286</v>
      </c>
      <c r="AA22" s="139" t="b">
        <v>0</v>
      </c>
      <c r="AB22" s="139" t="b">
        <v>1</v>
      </c>
      <c r="AC22" s="161" t="b">
        <v>1</v>
      </c>
      <c r="AD22" s="100" t="s">
        <v>293</v>
      </c>
      <c r="AE22" s="100" t="s">
        <v>286</v>
      </c>
      <c r="AF22" s="100" t="s">
        <v>278</v>
      </c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</row>
    <row r="23" spans="1:55" ht="15.75" customHeight="1">
      <c r="A23" s="147"/>
      <c r="B23" s="148"/>
      <c r="C23" s="149"/>
      <c r="D23" s="150"/>
      <c r="E23" s="150"/>
      <c r="F23" s="149"/>
      <c r="G23" s="149"/>
      <c r="H23" s="149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15"/>
      <c r="Z23" s="115"/>
      <c r="AA23" s="115"/>
      <c r="AB23" s="115"/>
      <c r="AC23" s="115"/>
      <c r="AD23" s="100"/>
      <c r="AE23" s="100"/>
      <c r="AF23" s="100"/>
      <c r="AG23" s="151"/>
      <c r="AH23" s="100"/>
      <c r="AI23" s="100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</row>
    <row r="24" spans="1:55" ht="15.75" customHeight="1">
      <c r="A24" s="147"/>
      <c r="B24" s="148" t="s">
        <v>271</v>
      </c>
      <c r="C24" s="149"/>
      <c r="D24" s="150"/>
      <c r="E24" s="150"/>
      <c r="F24" s="149"/>
      <c r="G24" s="149"/>
      <c r="H24" s="149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15"/>
      <c r="Z24" s="115"/>
      <c r="AA24" s="115"/>
      <c r="AB24" s="115"/>
      <c r="AC24" s="115"/>
      <c r="AD24" s="100"/>
      <c r="AE24" s="100"/>
      <c r="AF24" s="100"/>
      <c r="AG24" s="151"/>
      <c r="AH24" s="100"/>
      <c r="AI24" s="100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</row>
    <row r="25" spans="1:55" ht="15.75" customHeight="1">
      <c r="A25" s="152" t="s">
        <v>90</v>
      </c>
      <c r="B25" s="153" t="s">
        <v>285</v>
      </c>
      <c r="C25" s="82"/>
      <c r="D25" s="62"/>
      <c r="E25" s="76"/>
      <c r="F25" s="154"/>
      <c r="G25" s="155">
        <v>3.5</v>
      </c>
      <c r="H25" s="156">
        <v>105</v>
      </c>
      <c r="I25" s="157">
        <f>SUM(J25:L25)</f>
        <v>18</v>
      </c>
      <c r="J25" s="25"/>
      <c r="K25" s="25"/>
      <c r="L25" s="25">
        <v>18</v>
      </c>
      <c r="M25" s="158">
        <v>69</v>
      </c>
      <c r="N25" s="160">
        <v>2</v>
      </c>
      <c r="O25" s="148"/>
      <c r="P25" s="158"/>
      <c r="Q25" s="157"/>
      <c r="R25" s="160"/>
      <c r="S25" s="158"/>
      <c r="T25" s="157"/>
      <c r="U25" s="160"/>
      <c r="V25" s="158"/>
      <c r="W25" s="157"/>
      <c r="X25" s="158"/>
      <c r="Y25" s="114"/>
      <c r="Z25" s="139" t="s">
        <v>286</v>
      </c>
      <c r="AA25" s="139" t="b">
        <v>1</v>
      </c>
      <c r="AB25" s="139" t="b">
        <v>0</v>
      </c>
      <c r="AC25" s="161" t="b">
        <v>0</v>
      </c>
      <c r="AD25" s="139"/>
      <c r="AE25" s="139" t="s">
        <v>286</v>
      </c>
      <c r="AF25" s="139" t="s">
        <v>272</v>
      </c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</row>
    <row r="26" spans="1:55" ht="2.25" customHeight="1">
      <c r="A26" s="152"/>
      <c r="B26" s="153"/>
      <c r="C26" s="82"/>
      <c r="D26" s="62"/>
      <c r="E26" s="76"/>
      <c r="F26" s="154"/>
      <c r="G26" s="155"/>
      <c r="H26" s="156"/>
      <c r="I26" s="157"/>
      <c r="J26" s="25"/>
      <c r="K26" s="25"/>
      <c r="L26" s="25"/>
      <c r="M26" s="158"/>
      <c r="N26" s="160"/>
      <c r="O26" s="148"/>
      <c r="P26" s="158"/>
      <c r="Q26" s="157"/>
      <c r="R26" s="160"/>
      <c r="S26" s="158"/>
      <c r="T26" s="157"/>
      <c r="U26" s="160"/>
      <c r="V26" s="158"/>
      <c r="W26" s="157"/>
      <c r="X26" s="158"/>
      <c r="Y26" s="114"/>
      <c r="Z26" s="139"/>
      <c r="AA26" s="139"/>
      <c r="AB26" s="139"/>
      <c r="AC26" s="161"/>
      <c r="AD26" s="139"/>
      <c r="AE26" s="139"/>
      <c r="AF26" s="139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</row>
    <row r="27" spans="1:55" ht="2.25" customHeight="1">
      <c r="A27" s="152"/>
      <c r="B27" s="153"/>
      <c r="C27" s="82"/>
      <c r="D27" s="62"/>
      <c r="E27" s="76"/>
      <c r="F27" s="154"/>
      <c r="G27" s="155"/>
      <c r="H27" s="156"/>
      <c r="I27" s="157"/>
      <c r="J27" s="25"/>
      <c r="K27" s="25"/>
      <c r="L27" s="25"/>
      <c r="M27" s="158"/>
      <c r="N27" s="160"/>
      <c r="O27" s="148"/>
      <c r="P27" s="158"/>
      <c r="Q27" s="157"/>
      <c r="R27" s="160"/>
      <c r="S27" s="158"/>
      <c r="T27" s="157"/>
      <c r="U27" s="160"/>
      <c r="V27" s="158"/>
      <c r="W27" s="157"/>
      <c r="X27" s="158"/>
      <c r="Y27" s="114"/>
      <c r="Z27" s="139"/>
      <c r="AA27" s="139"/>
      <c r="AB27" s="139"/>
      <c r="AC27" s="161"/>
      <c r="AD27" s="139"/>
      <c r="AE27" s="139"/>
      <c r="AF27" s="139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</row>
    <row r="28" spans="1:55" ht="15.75" customHeight="1">
      <c r="A28" s="152" t="s">
        <v>294</v>
      </c>
      <c r="B28" s="170" t="s">
        <v>97</v>
      </c>
      <c r="C28" s="82"/>
      <c r="D28" s="62"/>
      <c r="E28" s="76"/>
      <c r="F28" s="79"/>
      <c r="G28" s="171">
        <v>3.5</v>
      </c>
      <c r="H28" s="156">
        <v>105</v>
      </c>
      <c r="I28" s="157">
        <f>SUM(J28:L28)</f>
        <v>18</v>
      </c>
      <c r="J28" s="25">
        <v>9</v>
      </c>
      <c r="K28" s="25"/>
      <c r="L28" s="25">
        <v>9</v>
      </c>
      <c r="M28" s="158">
        <v>69</v>
      </c>
      <c r="N28" s="160">
        <v>2</v>
      </c>
      <c r="O28" s="148"/>
      <c r="P28" s="168"/>
      <c r="Q28" s="157"/>
      <c r="R28" s="160"/>
      <c r="S28" s="158"/>
      <c r="T28" s="157"/>
      <c r="U28" s="160"/>
      <c r="V28" s="158"/>
      <c r="W28" s="157"/>
      <c r="X28" s="158"/>
      <c r="Y28" s="114"/>
      <c r="Z28" s="139" t="s">
        <v>286</v>
      </c>
      <c r="AA28" s="139" t="b">
        <v>1</v>
      </c>
      <c r="AB28" s="139" t="b">
        <v>0</v>
      </c>
      <c r="AC28" s="161" t="b">
        <v>0</v>
      </c>
      <c r="AD28" s="139"/>
      <c r="AE28" s="139" t="s">
        <v>286</v>
      </c>
      <c r="AF28" s="139" t="s">
        <v>272</v>
      </c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</row>
    <row r="29" spans="1:55" ht="2.25" customHeight="1">
      <c r="A29" s="152"/>
      <c r="B29" s="170"/>
      <c r="C29" s="82"/>
      <c r="D29" s="62"/>
      <c r="E29" s="76"/>
      <c r="F29" s="79"/>
      <c r="G29" s="171"/>
      <c r="H29" s="156"/>
      <c r="I29" s="157"/>
      <c r="J29" s="25"/>
      <c r="K29" s="25"/>
      <c r="L29" s="25"/>
      <c r="M29" s="158"/>
      <c r="N29" s="160"/>
      <c r="O29" s="148"/>
      <c r="P29" s="168"/>
      <c r="Q29" s="157"/>
      <c r="R29" s="160"/>
      <c r="S29" s="158"/>
      <c r="T29" s="157"/>
      <c r="U29" s="160"/>
      <c r="V29" s="158"/>
      <c r="W29" s="157"/>
      <c r="X29" s="158"/>
      <c r="Y29" s="114"/>
      <c r="Z29" s="139"/>
      <c r="AA29" s="139"/>
      <c r="AB29" s="139"/>
      <c r="AC29" s="161"/>
      <c r="AD29" s="139"/>
      <c r="AE29" s="139"/>
      <c r="AF29" s="139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</row>
    <row r="30" spans="1:55" ht="2.25" customHeight="1">
      <c r="A30" s="152"/>
      <c r="B30" s="170"/>
      <c r="C30" s="82"/>
      <c r="D30" s="62"/>
      <c r="E30" s="76"/>
      <c r="F30" s="79"/>
      <c r="G30" s="171"/>
      <c r="H30" s="156"/>
      <c r="I30" s="157"/>
      <c r="J30" s="25"/>
      <c r="K30" s="25"/>
      <c r="L30" s="25"/>
      <c r="M30" s="158"/>
      <c r="N30" s="160"/>
      <c r="O30" s="148"/>
      <c r="P30" s="168"/>
      <c r="Q30" s="157"/>
      <c r="R30" s="160"/>
      <c r="S30" s="158"/>
      <c r="T30" s="157"/>
      <c r="U30" s="160"/>
      <c r="V30" s="158"/>
      <c r="W30" s="157"/>
      <c r="X30" s="158"/>
      <c r="Y30" s="114"/>
      <c r="Z30" s="139"/>
      <c r="AA30" s="139"/>
      <c r="AB30" s="139"/>
      <c r="AC30" s="161"/>
      <c r="AD30" s="139"/>
      <c r="AE30" s="139"/>
      <c r="AF30" s="139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</row>
    <row r="31" spans="1:55" ht="15.75" customHeight="1">
      <c r="A31" s="162" t="s">
        <v>101</v>
      </c>
      <c r="B31" s="163" t="s">
        <v>102</v>
      </c>
      <c r="C31" s="82"/>
      <c r="D31" s="62"/>
      <c r="E31" s="76"/>
      <c r="F31" s="79"/>
      <c r="G31" s="80">
        <v>4</v>
      </c>
      <c r="H31" s="81">
        <v>120</v>
      </c>
      <c r="I31" s="157">
        <f>SUM(J31:L31)</f>
        <v>27</v>
      </c>
      <c r="J31" s="62">
        <v>9</v>
      </c>
      <c r="K31" s="62"/>
      <c r="L31" s="62">
        <v>18</v>
      </c>
      <c r="M31" s="167">
        <v>66</v>
      </c>
      <c r="N31" s="160">
        <v>3</v>
      </c>
      <c r="O31" s="148"/>
      <c r="P31" s="168"/>
      <c r="Q31" s="157"/>
      <c r="R31" s="160"/>
      <c r="S31" s="158"/>
      <c r="T31" s="157"/>
      <c r="U31" s="160"/>
      <c r="V31" s="158"/>
      <c r="W31" s="157"/>
      <c r="X31" s="158"/>
      <c r="Y31" s="114"/>
      <c r="Z31" s="139" t="s">
        <v>286</v>
      </c>
      <c r="AA31" s="139" t="b">
        <v>1</v>
      </c>
      <c r="AB31" s="139" t="b">
        <v>0</v>
      </c>
      <c r="AC31" s="161" t="b">
        <v>0</v>
      </c>
      <c r="AD31" s="139"/>
      <c r="AE31" s="139" t="s">
        <v>286</v>
      </c>
      <c r="AF31" s="139" t="s">
        <v>276</v>
      </c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</row>
    <row r="32" spans="1:55" ht="2.25" customHeight="1">
      <c r="A32" s="162"/>
      <c r="B32" s="184"/>
      <c r="C32" s="82"/>
      <c r="D32" s="62"/>
      <c r="E32" s="76"/>
      <c r="F32" s="79"/>
      <c r="G32" s="178"/>
      <c r="H32" s="81"/>
      <c r="I32" s="82"/>
      <c r="J32" s="62"/>
      <c r="K32" s="62"/>
      <c r="L32" s="62"/>
      <c r="M32" s="167"/>
      <c r="N32" s="160"/>
      <c r="O32" s="148"/>
      <c r="P32" s="168"/>
      <c r="Q32" s="157"/>
      <c r="R32" s="160"/>
      <c r="S32" s="158"/>
      <c r="T32" s="157"/>
      <c r="U32" s="160"/>
      <c r="V32" s="158"/>
      <c r="W32" s="159"/>
      <c r="X32" s="158"/>
      <c r="Y32" s="114"/>
      <c r="Z32" s="139"/>
      <c r="AA32" s="139"/>
      <c r="AB32" s="139"/>
      <c r="AC32" s="161"/>
      <c r="AD32" s="139"/>
      <c r="AE32" s="139"/>
      <c r="AF32" s="139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</row>
    <row r="33" spans="1:55" ht="2.25" customHeight="1">
      <c r="A33" s="162"/>
      <c r="B33" s="184"/>
      <c r="C33" s="82"/>
      <c r="D33" s="62"/>
      <c r="E33" s="76"/>
      <c r="F33" s="79"/>
      <c r="G33" s="178"/>
      <c r="H33" s="81"/>
      <c r="I33" s="82"/>
      <c r="J33" s="62"/>
      <c r="K33" s="62"/>
      <c r="L33" s="62"/>
      <c r="M33" s="167"/>
      <c r="N33" s="160"/>
      <c r="O33" s="148"/>
      <c r="P33" s="168"/>
      <c r="Q33" s="157"/>
      <c r="R33" s="160"/>
      <c r="S33" s="158"/>
      <c r="T33" s="157"/>
      <c r="U33" s="160"/>
      <c r="V33" s="158"/>
      <c r="W33" s="159"/>
      <c r="X33" s="158"/>
      <c r="Y33" s="114"/>
      <c r="Z33" s="139"/>
      <c r="AA33" s="139"/>
      <c r="AB33" s="139"/>
      <c r="AC33" s="161"/>
      <c r="AD33" s="139"/>
      <c r="AE33" s="139"/>
      <c r="AF33" s="139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</row>
    <row r="34" spans="1:55" ht="15.75" customHeight="1">
      <c r="A34" s="180" t="s">
        <v>117</v>
      </c>
      <c r="B34" s="181" t="s">
        <v>115</v>
      </c>
      <c r="C34" s="182"/>
      <c r="D34" s="67"/>
      <c r="E34" s="185"/>
      <c r="F34" s="183"/>
      <c r="G34" s="174">
        <v>5</v>
      </c>
      <c r="H34" s="156">
        <v>150</v>
      </c>
      <c r="I34" s="157">
        <f>SUM(J34:L34)</f>
        <v>27</v>
      </c>
      <c r="J34" s="25">
        <v>14</v>
      </c>
      <c r="K34" s="25"/>
      <c r="L34" s="25">
        <v>13</v>
      </c>
      <c r="M34" s="158">
        <v>96</v>
      </c>
      <c r="N34" s="160">
        <v>3</v>
      </c>
      <c r="O34" s="148"/>
      <c r="P34" s="158"/>
      <c r="Q34" s="157"/>
      <c r="R34" s="160"/>
      <c r="S34" s="158"/>
      <c r="T34" s="157"/>
      <c r="U34" s="160"/>
      <c r="V34" s="158"/>
      <c r="W34" s="159"/>
      <c r="X34" s="158"/>
      <c r="Y34" s="115"/>
      <c r="Z34" s="100" t="s">
        <v>286</v>
      </c>
      <c r="AA34" s="139" t="b">
        <v>1</v>
      </c>
      <c r="AB34" s="139" t="b">
        <v>0</v>
      </c>
      <c r="AC34" s="161" t="b">
        <v>0</v>
      </c>
      <c r="AD34" s="100"/>
      <c r="AE34" s="100" t="s">
        <v>286</v>
      </c>
      <c r="AF34" s="100" t="s">
        <v>278</v>
      </c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</row>
    <row r="35" spans="1:55" ht="2.25" customHeight="1">
      <c r="A35" s="180"/>
      <c r="B35" s="181"/>
      <c r="C35" s="182"/>
      <c r="D35" s="67"/>
      <c r="E35" s="185"/>
      <c r="F35" s="183"/>
      <c r="G35" s="174"/>
      <c r="H35" s="156"/>
      <c r="I35" s="157"/>
      <c r="J35" s="25"/>
      <c r="K35" s="25"/>
      <c r="L35" s="25"/>
      <c r="M35" s="158"/>
      <c r="N35" s="160"/>
      <c r="O35" s="148"/>
      <c r="P35" s="158"/>
      <c r="Q35" s="157"/>
      <c r="R35" s="160"/>
      <c r="S35" s="158"/>
      <c r="T35" s="157"/>
      <c r="U35" s="160"/>
      <c r="V35" s="158"/>
      <c r="W35" s="159"/>
      <c r="X35" s="158"/>
      <c r="Y35" s="115"/>
      <c r="Z35" s="100"/>
      <c r="AA35" s="139"/>
      <c r="AB35" s="139"/>
      <c r="AC35" s="161"/>
      <c r="AD35" s="100"/>
      <c r="AE35" s="100"/>
      <c r="AF35" s="100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</row>
    <row r="36" spans="1:55" ht="2.25" customHeight="1">
      <c r="A36" s="180"/>
      <c r="B36" s="181"/>
      <c r="C36" s="182"/>
      <c r="D36" s="67"/>
      <c r="E36" s="185"/>
      <c r="F36" s="183"/>
      <c r="G36" s="174"/>
      <c r="H36" s="156"/>
      <c r="I36" s="157"/>
      <c r="J36" s="25"/>
      <c r="K36" s="25"/>
      <c r="L36" s="25"/>
      <c r="M36" s="158"/>
      <c r="N36" s="160"/>
      <c r="O36" s="148"/>
      <c r="P36" s="158"/>
      <c r="Q36" s="157"/>
      <c r="R36" s="160"/>
      <c r="S36" s="158"/>
      <c r="T36" s="157"/>
      <c r="U36" s="160"/>
      <c r="V36" s="158"/>
      <c r="W36" s="159"/>
      <c r="X36" s="158"/>
      <c r="Y36" s="115"/>
      <c r="Z36" s="100"/>
      <c r="AA36" s="139"/>
      <c r="AB36" s="139"/>
      <c r="AC36" s="161"/>
      <c r="AD36" s="100"/>
      <c r="AE36" s="100"/>
      <c r="AF36" s="100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</row>
    <row r="37" spans="1:55" ht="15.75" customHeight="1">
      <c r="A37" s="180" t="s">
        <v>123</v>
      </c>
      <c r="B37" s="173" t="s">
        <v>121</v>
      </c>
      <c r="C37" s="182"/>
      <c r="D37" s="21"/>
      <c r="E37" s="52"/>
      <c r="F37" s="183"/>
      <c r="G37" s="174">
        <v>4.5</v>
      </c>
      <c r="H37" s="156">
        <v>135</v>
      </c>
      <c r="I37" s="157">
        <f>SUM(J37:L37)</f>
        <v>27</v>
      </c>
      <c r="J37" s="25">
        <v>14</v>
      </c>
      <c r="K37" s="25"/>
      <c r="L37" s="25">
        <v>13</v>
      </c>
      <c r="M37" s="158">
        <v>81</v>
      </c>
      <c r="N37" s="160">
        <v>3</v>
      </c>
      <c r="O37" s="148"/>
      <c r="P37" s="158"/>
      <c r="Q37" s="157"/>
      <c r="R37" s="160"/>
      <c r="S37" s="186"/>
      <c r="T37" s="157"/>
      <c r="U37" s="160"/>
      <c r="V37" s="158"/>
      <c r="W37" s="159"/>
      <c r="X37" s="158"/>
      <c r="Y37" s="115"/>
      <c r="Z37" s="100" t="s">
        <v>286</v>
      </c>
      <c r="AA37" s="139" t="b">
        <v>1</v>
      </c>
      <c r="AB37" s="139" t="b">
        <v>0</v>
      </c>
      <c r="AC37" s="161" t="b">
        <v>0</v>
      </c>
      <c r="AD37" s="100"/>
      <c r="AE37" s="100" t="s">
        <v>286</v>
      </c>
      <c r="AF37" s="100" t="s">
        <v>278</v>
      </c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</row>
    <row r="38" spans="1:55" ht="2.25" customHeight="1">
      <c r="A38" s="180"/>
      <c r="B38" s="187"/>
      <c r="C38" s="182"/>
      <c r="D38" s="21"/>
      <c r="E38" s="52"/>
      <c r="F38" s="183"/>
      <c r="G38" s="174"/>
      <c r="H38" s="156"/>
      <c r="I38" s="157"/>
      <c r="J38" s="25"/>
      <c r="K38" s="25"/>
      <c r="L38" s="25"/>
      <c r="M38" s="158"/>
      <c r="N38" s="160"/>
      <c r="O38" s="148"/>
      <c r="P38" s="158"/>
      <c r="Q38" s="157"/>
      <c r="R38" s="160"/>
      <c r="S38" s="186"/>
      <c r="T38" s="157"/>
      <c r="U38" s="160"/>
      <c r="V38" s="158"/>
      <c r="W38" s="159"/>
      <c r="X38" s="158"/>
      <c r="Y38" s="115"/>
      <c r="Z38" s="100"/>
      <c r="AA38" s="139"/>
      <c r="AB38" s="139"/>
      <c r="AC38" s="161"/>
      <c r="AD38" s="100"/>
      <c r="AE38" s="100"/>
      <c r="AF38" s="100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</row>
    <row r="39" spans="1:55" ht="2.25" customHeight="1">
      <c r="A39" s="180"/>
      <c r="B39" s="187"/>
      <c r="C39" s="182"/>
      <c r="D39" s="21"/>
      <c r="E39" s="52"/>
      <c r="F39" s="183"/>
      <c r="G39" s="174"/>
      <c r="H39" s="156"/>
      <c r="I39" s="157"/>
      <c r="J39" s="25"/>
      <c r="K39" s="25"/>
      <c r="L39" s="25"/>
      <c r="M39" s="158"/>
      <c r="N39" s="160"/>
      <c r="O39" s="148"/>
      <c r="P39" s="158"/>
      <c r="Q39" s="157"/>
      <c r="R39" s="160"/>
      <c r="S39" s="186"/>
      <c r="T39" s="157"/>
      <c r="U39" s="160"/>
      <c r="V39" s="158"/>
      <c r="W39" s="159"/>
      <c r="X39" s="158"/>
      <c r="Y39" s="115"/>
      <c r="Z39" s="100"/>
      <c r="AA39" s="139"/>
      <c r="AB39" s="139"/>
      <c r="AC39" s="161"/>
      <c r="AD39" s="100"/>
      <c r="AE39" s="100"/>
      <c r="AF39" s="100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</row>
    <row r="40" spans="1:55" ht="15.75" customHeight="1">
      <c r="A40" s="180" t="s">
        <v>126</v>
      </c>
      <c r="B40" s="181" t="s">
        <v>127</v>
      </c>
      <c r="C40" s="182"/>
      <c r="D40" s="67"/>
      <c r="E40" s="67"/>
      <c r="F40" s="183"/>
      <c r="G40" s="174">
        <v>5</v>
      </c>
      <c r="H40" s="156">
        <v>150</v>
      </c>
      <c r="I40" s="157">
        <f>SUM(J40:L40)</f>
        <v>27</v>
      </c>
      <c r="J40" s="25">
        <v>14</v>
      </c>
      <c r="K40" s="25"/>
      <c r="L40" s="25">
        <v>13</v>
      </c>
      <c r="M40" s="158">
        <v>96</v>
      </c>
      <c r="N40" s="160">
        <v>3</v>
      </c>
      <c r="O40" s="148"/>
      <c r="P40" s="158"/>
      <c r="Q40" s="157"/>
      <c r="R40" s="160"/>
      <c r="S40" s="158"/>
      <c r="T40" s="157"/>
      <c r="U40" s="160"/>
      <c r="V40" s="158"/>
      <c r="W40" s="159"/>
      <c r="X40" s="158"/>
      <c r="Y40" s="115"/>
      <c r="Z40" s="100" t="s">
        <v>286</v>
      </c>
      <c r="AA40" s="139" t="b">
        <v>1</v>
      </c>
      <c r="AB40" s="139" t="b">
        <v>0</v>
      </c>
      <c r="AC40" s="161" t="b">
        <v>0</v>
      </c>
      <c r="AD40" s="100"/>
      <c r="AE40" s="100" t="s">
        <v>286</v>
      </c>
      <c r="AF40" s="100" t="s">
        <v>278</v>
      </c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</row>
    <row r="41" spans="1:55" ht="2.25" customHeight="1">
      <c r="A41" s="188"/>
      <c r="B41" s="189"/>
      <c r="C41" s="190"/>
      <c r="D41" s="191"/>
      <c r="E41" s="191"/>
      <c r="F41" s="192"/>
      <c r="G41" s="193"/>
      <c r="H41" s="156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115"/>
      <c r="Z41" s="115"/>
      <c r="AA41" s="114"/>
      <c r="AB41" s="114"/>
      <c r="AC41" s="114"/>
      <c r="AD41" s="100"/>
      <c r="AE41" s="100"/>
      <c r="AF41" s="100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</row>
    <row r="42" spans="1:55" ht="2.25" customHeight="1">
      <c r="A42" s="188"/>
      <c r="B42" s="189"/>
      <c r="C42" s="190"/>
      <c r="D42" s="191"/>
      <c r="E42" s="191"/>
      <c r="F42" s="192"/>
      <c r="G42" s="193"/>
      <c r="H42" s="156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115"/>
      <c r="Z42" s="115"/>
      <c r="AA42" s="114"/>
      <c r="AB42" s="114"/>
      <c r="AC42" s="114"/>
      <c r="AD42" s="100"/>
      <c r="AE42" s="100"/>
      <c r="AF42" s="100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</row>
    <row r="43" spans="1:55" ht="15.75" customHeight="1">
      <c r="A43" s="194" t="s">
        <v>176</v>
      </c>
      <c r="B43" s="195" t="s">
        <v>54</v>
      </c>
      <c r="C43" s="195"/>
      <c r="D43" s="196"/>
      <c r="E43" s="195"/>
      <c r="F43" s="195"/>
      <c r="G43" s="196">
        <v>4.5</v>
      </c>
      <c r="H43" s="197">
        <f>G43*30</f>
        <v>135</v>
      </c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15"/>
      <c r="Z43" s="115"/>
      <c r="AA43" s="115"/>
      <c r="AB43" s="115"/>
      <c r="AC43" s="115"/>
      <c r="AD43" s="100"/>
      <c r="AE43" s="100" t="s">
        <v>286</v>
      </c>
      <c r="AF43" s="100" t="s">
        <v>278</v>
      </c>
      <c r="AG43" s="151"/>
      <c r="AH43" s="100"/>
      <c r="AI43" s="100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</row>
    <row r="44" spans="1:55" ht="15.75" customHeight="1">
      <c r="A44" s="147"/>
      <c r="B44" s="148"/>
      <c r="C44" s="149"/>
      <c r="D44" s="150"/>
      <c r="E44" s="150"/>
      <c r="F44" s="149"/>
      <c r="G44" s="149"/>
      <c r="H44" s="149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15"/>
      <c r="Z44" s="115"/>
      <c r="AA44" s="115"/>
      <c r="AB44" s="115"/>
      <c r="AC44" s="115"/>
      <c r="AD44" s="100"/>
      <c r="AE44" s="100"/>
      <c r="AF44" s="100"/>
      <c r="AG44" s="151"/>
      <c r="AH44" s="100"/>
      <c r="AI44" s="100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</row>
    <row r="45" spans="1:55" ht="15.75" customHeight="1">
      <c r="A45" s="147"/>
      <c r="B45" s="148"/>
      <c r="C45" s="149"/>
      <c r="D45" s="150"/>
      <c r="E45" s="150"/>
      <c r="F45" s="149"/>
      <c r="G45" s="149"/>
      <c r="H45" s="149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15"/>
      <c r="Z45" s="115"/>
      <c r="AA45" s="115"/>
      <c r="AB45" s="115"/>
      <c r="AC45" s="115"/>
      <c r="AD45" s="100"/>
      <c r="AE45" s="100"/>
      <c r="AF45" s="100"/>
      <c r="AG45" s="151"/>
      <c r="AH45" s="100"/>
      <c r="AI45" s="100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</row>
    <row r="46" spans="1:55" ht="15.75" customHeight="1">
      <c r="A46" s="147"/>
      <c r="B46" s="148"/>
      <c r="C46" s="149"/>
      <c r="D46" s="150"/>
      <c r="E46" s="150"/>
      <c r="F46" s="149"/>
      <c r="G46" s="149"/>
      <c r="H46" s="149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15"/>
      <c r="Z46" s="115"/>
      <c r="AA46" s="115"/>
      <c r="AB46" s="115"/>
      <c r="AC46" s="115"/>
      <c r="AD46" s="100"/>
      <c r="AE46" s="100"/>
      <c r="AF46" s="100"/>
      <c r="AG46" s="151"/>
      <c r="AH46" s="100"/>
      <c r="AI46" s="100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</row>
    <row r="47" spans="1:55" ht="15.75" customHeight="1">
      <c r="A47" s="147"/>
      <c r="B47" s="148" t="s">
        <v>273</v>
      </c>
      <c r="C47" s="149"/>
      <c r="D47" s="150"/>
      <c r="E47" s="150"/>
      <c r="F47" s="149"/>
      <c r="G47" s="149"/>
      <c r="H47" s="149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15"/>
      <c r="Z47" s="115"/>
      <c r="AA47" s="115"/>
      <c r="AB47" s="115"/>
      <c r="AC47" s="115"/>
      <c r="AD47" s="100"/>
      <c r="AE47" s="100"/>
      <c r="AF47" s="100"/>
      <c r="AG47" s="151"/>
      <c r="AH47" s="100"/>
      <c r="AI47" s="100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</row>
    <row r="48" spans="1:55" ht="15.75" customHeight="1">
      <c r="A48" s="152" t="s">
        <v>90</v>
      </c>
      <c r="B48" s="153" t="s">
        <v>285</v>
      </c>
      <c r="C48" s="82"/>
      <c r="D48" s="62" t="s">
        <v>295</v>
      </c>
      <c r="E48" s="76"/>
      <c r="F48" s="154"/>
      <c r="G48" s="155">
        <v>3.5</v>
      </c>
      <c r="H48" s="156">
        <v>105</v>
      </c>
      <c r="I48" s="157">
        <f>SUM(J48:L48)</f>
        <v>18</v>
      </c>
      <c r="J48" s="25"/>
      <c r="K48" s="25"/>
      <c r="L48" s="25">
        <v>18</v>
      </c>
      <c r="M48" s="158">
        <v>69</v>
      </c>
      <c r="N48" s="160">
        <v>2</v>
      </c>
      <c r="O48" s="148"/>
      <c r="P48" s="158"/>
      <c r="Q48" s="157"/>
      <c r="R48" s="160"/>
      <c r="S48" s="158"/>
      <c r="T48" s="157"/>
      <c r="U48" s="160"/>
      <c r="V48" s="158"/>
      <c r="W48" s="157"/>
      <c r="X48" s="158"/>
      <c r="Y48" s="114"/>
      <c r="Z48" s="139" t="s">
        <v>286</v>
      </c>
      <c r="AA48" s="139" t="b">
        <v>1</v>
      </c>
      <c r="AB48" s="139" t="b">
        <v>0</v>
      </c>
      <c r="AC48" s="161" t="b">
        <v>0</v>
      </c>
      <c r="AD48" s="100" t="s">
        <v>293</v>
      </c>
      <c r="AE48" s="139" t="s">
        <v>286</v>
      </c>
      <c r="AF48" s="139" t="s">
        <v>272</v>
      </c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</row>
    <row r="49" spans="1:55" ht="4.5" customHeight="1">
      <c r="A49" s="152"/>
      <c r="B49" s="153"/>
      <c r="C49" s="82"/>
      <c r="D49" s="62"/>
      <c r="E49" s="76"/>
      <c r="F49" s="154"/>
      <c r="G49" s="155"/>
      <c r="H49" s="156"/>
      <c r="I49" s="157"/>
      <c r="J49" s="25"/>
      <c r="K49" s="25"/>
      <c r="L49" s="25"/>
      <c r="M49" s="158"/>
      <c r="N49" s="160"/>
      <c r="O49" s="148"/>
      <c r="P49" s="158"/>
      <c r="Q49" s="157"/>
      <c r="R49" s="160"/>
      <c r="S49" s="158"/>
      <c r="T49" s="157"/>
      <c r="U49" s="160"/>
      <c r="V49" s="158"/>
      <c r="W49" s="157"/>
      <c r="X49" s="158"/>
      <c r="Y49" s="114"/>
      <c r="Z49" s="139"/>
      <c r="AA49" s="139"/>
      <c r="AB49" s="139"/>
      <c r="AC49" s="161"/>
      <c r="AD49" s="139"/>
      <c r="AE49" s="139"/>
      <c r="AF49" s="139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</row>
    <row r="50" spans="1:55" ht="4.5" customHeight="1">
      <c r="A50" s="152"/>
      <c r="B50" s="153"/>
      <c r="C50" s="82"/>
      <c r="D50" s="62"/>
      <c r="E50" s="76"/>
      <c r="F50" s="154"/>
      <c r="G50" s="155"/>
      <c r="H50" s="156"/>
      <c r="I50" s="157"/>
      <c r="J50" s="25"/>
      <c r="K50" s="25"/>
      <c r="L50" s="25"/>
      <c r="M50" s="158"/>
      <c r="N50" s="160"/>
      <c r="O50" s="148"/>
      <c r="P50" s="158"/>
      <c r="Q50" s="157"/>
      <c r="R50" s="160"/>
      <c r="S50" s="158"/>
      <c r="T50" s="157"/>
      <c r="U50" s="160"/>
      <c r="V50" s="158"/>
      <c r="W50" s="157"/>
      <c r="X50" s="158"/>
      <c r="Y50" s="114"/>
      <c r="Z50" s="139"/>
      <c r="AA50" s="139"/>
      <c r="AB50" s="139"/>
      <c r="AC50" s="161"/>
      <c r="AD50" s="139"/>
      <c r="AE50" s="139"/>
      <c r="AF50" s="139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</row>
    <row r="51" spans="1:55" ht="15.75" customHeight="1">
      <c r="A51" s="152" t="s">
        <v>294</v>
      </c>
      <c r="B51" s="170" t="s">
        <v>97</v>
      </c>
      <c r="C51" s="82"/>
      <c r="D51" s="62" t="s">
        <v>295</v>
      </c>
      <c r="E51" s="76"/>
      <c r="F51" s="79"/>
      <c r="G51" s="171">
        <v>3.5</v>
      </c>
      <c r="H51" s="156">
        <v>105</v>
      </c>
      <c r="I51" s="157">
        <f>SUM(J51:L51)</f>
        <v>18</v>
      </c>
      <c r="J51" s="25">
        <v>9</v>
      </c>
      <c r="K51" s="25"/>
      <c r="L51" s="25">
        <v>9</v>
      </c>
      <c r="M51" s="158">
        <v>69</v>
      </c>
      <c r="N51" s="160">
        <v>2</v>
      </c>
      <c r="O51" s="148"/>
      <c r="P51" s="168"/>
      <c r="Q51" s="157"/>
      <c r="R51" s="160"/>
      <c r="S51" s="158"/>
      <c r="T51" s="157"/>
      <c r="U51" s="160"/>
      <c r="V51" s="158"/>
      <c r="W51" s="157"/>
      <c r="X51" s="158"/>
      <c r="Y51" s="114"/>
      <c r="Z51" s="139" t="s">
        <v>286</v>
      </c>
      <c r="AA51" s="139" t="b">
        <v>1</v>
      </c>
      <c r="AB51" s="139" t="b">
        <v>0</v>
      </c>
      <c r="AC51" s="161" t="b">
        <v>0</v>
      </c>
      <c r="AD51" s="100" t="s">
        <v>293</v>
      </c>
      <c r="AE51" s="139" t="s">
        <v>286</v>
      </c>
      <c r="AF51" s="139" t="s">
        <v>272</v>
      </c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</row>
    <row r="52" spans="1:55" ht="4.5" customHeight="1">
      <c r="A52" s="152"/>
      <c r="B52" s="170"/>
      <c r="C52" s="82"/>
      <c r="D52" s="62"/>
      <c r="E52" s="76"/>
      <c r="F52" s="79"/>
      <c r="G52" s="171"/>
      <c r="H52" s="156"/>
      <c r="I52" s="157"/>
      <c r="J52" s="25"/>
      <c r="K52" s="25"/>
      <c r="L52" s="25"/>
      <c r="M52" s="158"/>
      <c r="N52" s="160"/>
      <c r="O52" s="148"/>
      <c r="P52" s="168"/>
      <c r="Q52" s="157"/>
      <c r="R52" s="160"/>
      <c r="S52" s="158"/>
      <c r="T52" s="157"/>
      <c r="U52" s="160"/>
      <c r="V52" s="158"/>
      <c r="W52" s="157"/>
      <c r="X52" s="158"/>
      <c r="Y52" s="114"/>
      <c r="Z52" s="139"/>
      <c r="AA52" s="139"/>
      <c r="AB52" s="139"/>
      <c r="AC52" s="161"/>
      <c r="AD52" s="139"/>
      <c r="AE52" s="139"/>
      <c r="AF52" s="139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</row>
    <row r="53" spans="1:55" ht="4.5" customHeight="1">
      <c r="A53" s="152"/>
      <c r="B53" s="170"/>
      <c r="C53" s="82"/>
      <c r="D53" s="62"/>
      <c r="E53" s="76"/>
      <c r="F53" s="79"/>
      <c r="G53" s="171"/>
      <c r="H53" s="156"/>
      <c r="I53" s="157"/>
      <c r="J53" s="25"/>
      <c r="K53" s="25"/>
      <c r="L53" s="25"/>
      <c r="M53" s="158"/>
      <c r="N53" s="160"/>
      <c r="O53" s="148"/>
      <c r="P53" s="168"/>
      <c r="Q53" s="157"/>
      <c r="R53" s="160"/>
      <c r="S53" s="158"/>
      <c r="T53" s="157"/>
      <c r="U53" s="160"/>
      <c r="V53" s="158"/>
      <c r="W53" s="157"/>
      <c r="X53" s="158"/>
      <c r="Y53" s="114"/>
      <c r="Z53" s="139"/>
      <c r="AA53" s="139"/>
      <c r="AB53" s="139"/>
      <c r="AC53" s="161"/>
      <c r="AD53" s="139"/>
      <c r="AE53" s="139"/>
      <c r="AF53" s="139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</row>
    <row r="54" spans="1:55" ht="15.75" customHeight="1">
      <c r="A54" s="162" t="s">
        <v>101</v>
      </c>
      <c r="B54" s="163" t="s">
        <v>102</v>
      </c>
      <c r="C54" s="82">
        <v>2</v>
      </c>
      <c r="D54" s="62"/>
      <c r="E54" s="76"/>
      <c r="F54" s="79"/>
      <c r="G54" s="80">
        <v>4</v>
      </c>
      <c r="H54" s="81">
        <v>120</v>
      </c>
      <c r="I54" s="157">
        <f>SUM(J54:L54)</f>
        <v>27</v>
      </c>
      <c r="J54" s="62">
        <v>9</v>
      </c>
      <c r="K54" s="62"/>
      <c r="L54" s="62">
        <v>18</v>
      </c>
      <c r="M54" s="167">
        <v>66</v>
      </c>
      <c r="N54" s="160">
        <v>3</v>
      </c>
      <c r="O54" s="148"/>
      <c r="P54" s="168"/>
      <c r="Q54" s="157"/>
      <c r="R54" s="160"/>
      <c r="S54" s="158"/>
      <c r="T54" s="157"/>
      <c r="U54" s="160"/>
      <c r="V54" s="158"/>
      <c r="W54" s="157"/>
      <c r="X54" s="158"/>
      <c r="Y54" s="114"/>
      <c r="Z54" s="139" t="s">
        <v>286</v>
      </c>
      <c r="AA54" s="139" t="b">
        <v>1</v>
      </c>
      <c r="AB54" s="139" t="b">
        <v>0</v>
      </c>
      <c r="AC54" s="161" t="b">
        <v>0</v>
      </c>
      <c r="AD54" s="139" t="s">
        <v>289</v>
      </c>
      <c r="AE54" s="139" t="s">
        <v>286</v>
      </c>
      <c r="AF54" s="139" t="s">
        <v>276</v>
      </c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</row>
    <row r="55" spans="1:55" ht="4.5" customHeight="1">
      <c r="A55" s="162"/>
      <c r="B55" s="184"/>
      <c r="C55" s="82"/>
      <c r="D55" s="62"/>
      <c r="E55" s="76"/>
      <c r="F55" s="79"/>
      <c r="G55" s="178"/>
      <c r="H55" s="81"/>
      <c r="I55" s="82"/>
      <c r="J55" s="62"/>
      <c r="K55" s="62"/>
      <c r="L55" s="62"/>
      <c r="M55" s="167"/>
      <c r="N55" s="160"/>
      <c r="O55" s="148"/>
      <c r="P55" s="168"/>
      <c r="Q55" s="157"/>
      <c r="R55" s="160"/>
      <c r="S55" s="158"/>
      <c r="T55" s="157"/>
      <c r="U55" s="160"/>
      <c r="V55" s="158"/>
      <c r="W55" s="159"/>
      <c r="X55" s="158"/>
      <c r="Y55" s="114"/>
      <c r="Z55" s="139"/>
      <c r="AA55" s="139"/>
      <c r="AB55" s="139"/>
      <c r="AC55" s="161"/>
      <c r="AD55" s="139"/>
      <c r="AE55" s="139"/>
      <c r="AF55" s="139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</row>
    <row r="56" spans="1:55" ht="4.5" customHeight="1">
      <c r="A56" s="162"/>
      <c r="B56" s="184"/>
      <c r="C56" s="82"/>
      <c r="D56" s="62"/>
      <c r="E56" s="76"/>
      <c r="F56" s="79"/>
      <c r="G56" s="178"/>
      <c r="H56" s="81"/>
      <c r="I56" s="82"/>
      <c r="J56" s="62"/>
      <c r="K56" s="62"/>
      <c r="L56" s="62"/>
      <c r="M56" s="167"/>
      <c r="N56" s="160"/>
      <c r="O56" s="148"/>
      <c r="P56" s="168"/>
      <c r="Q56" s="157"/>
      <c r="R56" s="160"/>
      <c r="S56" s="158"/>
      <c r="T56" s="157"/>
      <c r="U56" s="160"/>
      <c r="V56" s="158"/>
      <c r="W56" s="159"/>
      <c r="X56" s="158"/>
      <c r="Y56" s="114"/>
      <c r="Z56" s="139"/>
      <c r="AA56" s="139"/>
      <c r="AB56" s="139"/>
      <c r="AC56" s="161"/>
      <c r="AD56" s="139"/>
      <c r="AE56" s="139"/>
      <c r="AF56" s="139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</row>
    <row r="57" spans="1:55" ht="15.75" customHeight="1">
      <c r="A57" s="180" t="s">
        <v>117</v>
      </c>
      <c r="B57" s="181" t="s">
        <v>115</v>
      </c>
      <c r="C57" s="182"/>
      <c r="D57" s="67" t="s">
        <v>295</v>
      </c>
      <c r="E57" s="185"/>
      <c r="F57" s="183"/>
      <c r="G57" s="174">
        <v>5</v>
      </c>
      <c r="H57" s="156">
        <v>150</v>
      </c>
      <c r="I57" s="157">
        <f>SUM(J57:L57)</f>
        <v>27</v>
      </c>
      <c r="J57" s="25">
        <v>13</v>
      </c>
      <c r="K57" s="25"/>
      <c r="L57" s="25">
        <v>14</v>
      </c>
      <c r="M57" s="158">
        <v>96</v>
      </c>
      <c r="N57" s="160">
        <v>3</v>
      </c>
      <c r="O57" s="148"/>
      <c r="P57" s="158"/>
      <c r="Q57" s="157"/>
      <c r="R57" s="160"/>
      <c r="S57" s="158"/>
      <c r="T57" s="157"/>
      <c r="U57" s="160"/>
      <c r="V57" s="158"/>
      <c r="W57" s="159"/>
      <c r="X57" s="158"/>
      <c r="Y57" s="115"/>
      <c r="Z57" s="100" t="s">
        <v>286</v>
      </c>
      <c r="AA57" s="139" t="b">
        <v>1</v>
      </c>
      <c r="AB57" s="139" t="b">
        <v>0</v>
      </c>
      <c r="AC57" s="161" t="b">
        <v>0</v>
      </c>
      <c r="AD57" s="100" t="s">
        <v>293</v>
      </c>
      <c r="AE57" s="100" t="s">
        <v>286</v>
      </c>
      <c r="AF57" s="100" t="s">
        <v>278</v>
      </c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</row>
    <row r="58" spans="1:55" ht="3.75" customHeight="1">
      <c r="A58" s="180"/>
      <c r="B58" s="181"/>
      <c r="C58" s="182"/>
      <c r="D58" s="67"/>
      <c r="E58" s="185"/>
      <c r="F58" s="183"/>
      <c r="G58" s="174"/>
      <c r="H58" s="156"/>
      <c r="I58" s="157"/>
      <c r="J58" s="25"/>
      <c r="K58" s="25"/>
      <c r="L58" s="25"/>
      <c r="M58" s="158"/>
      <c r="N58" s="160"/>
      <c r="O58" s="148"/>
      <c r="P58" s="158"/>
      <c r="Q58" s="157"/>
      <c r="R58" s="160"/>
      <c r="S58" s="158"/>
      <c r="T58" s="157"/>
      <c r="U58" s="160"/>
      <c r="V58" s="158"/>
      <c r="W58" s="159"/>
      <c r="X58" s="158"/>
      <c r="Y58" s="115"/>
      <c r="Z58" s="100"/>
      <c r="AA58" s="139"/>
      <c r="AB58" s="139"/>
      <c r="AC58" s="161"/>
      <c r="AD58" s="100"/>
      <c r="AE58" s="100"/>
      <c r="AF58" s="100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</row>
    <row r="59" spans="1:55" ht="3.75" customHeight="1">
      <c r="A59" s="180"/>
      <c r="B59" s="181"/>
      <c r="C59" s="182"/>
      <c r="D59" s="67"/>
      <c r="E59" s="185"/>
      <c r="F59" s="183"/>
      <c r="G59" s="174"/>
      <c r="H59" s="156"/>
      <c r="I59" s="157"/>
      <c r="J59" s="25"/>
      <c r="K59" s="25"/>
      <c r="L59" s="25"/>
      <c r="M59" s="158"/>
      <c r="N59" s="160"/>
      <c r="O59" s="148"/>
      <c r="P59" s="158"/>
      <c r="Q59" s="157"/>
      <c r="R59" s="160"/>
      <c r="S59" s="158"/>
      <c r="T59" s="157"/>
      <c r="U59" s="160"/>
      <c r="V59" s="158"/>
      <c r="W59" s="159"/>
      <c r="X59" s="158"/>
      <c r="Y59" s="115"/>
      <c r="Z59" s="100"/>
      <c r="AA59" s="139"/>
      <c r="AB59" s="139"/>
      <c r="AC59" s="161"/>
      <c r="AD59" s="100"/>
      <c r="AE59" s="100"/>
      <c r="AF59" s="100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</row>
    <row r="60" spans="1:55" ht="15.75" customHeight="1">
      <c r="A60" s="180" t="s">
        <v>123</v>
      </c>
      <c r="B60" s="173" t="s">
        <v>121</v>
      </c>
      <c r="C60" s="182">
        <v>2</v>
      </c>
      <c r="D60" s="21"/>
      <c r="E60" s="52"/>
      <c r="F60" s="183"/>
      <c r="G60" s="174">
        <v>4.5</v>
      </c>
      <c r="H60" s="156">
        <v>135</v>
      </c>
      <c r="I60" s="157">
        <f>SUM(J60:L60)</f>
        <v>27</v>
      </c>
      <c r="J60" s="25">
        <v>13</v>
      </c>
      <c r="K60" s="25"/>
      <c r="L60" s="25">
        <v>14</v>
      </c>
      <c r="M60" s="158">
        <v>81</v>
      </c>
      <c r="N60" s="160">
        <v>3</v>
      </c>
      <c r="O60" s="148"/>
      <c r="P60" s="158"/>
      <c r="Q60" s="157"/>
      <c r="R60" s="160"/>
      <c r="S60" s="186"/>
      <c r="T60" s="157"/>
      <c r="U60" s="160"/>
      <c r="V60" s="158"/>
      <c r="W60" s="159"/>
      <c r="X60" s="158"/>
      <c r="Y60" s="115"/>
      <c r="Z60" s="100" t="s">
        <v>286</v>
      </c>
      <c r="AA60" s="139" t="b">
        <v>1</v>
      </c>
      <c r="AB60" s="139" t="b">
        <v>0</v>
      </c>
      <c r="AC60" s="161" t="b">
        <v>0</v>
      </c>
      <c r="AD60" s="100" t="s">
        <v>289</v>
      </c>
      <c r="AE60" s="100" t="s">
        <v>286</v>
      </c>
      <c r="AF60" s="100" t="s">
        <v>278</v>
      </c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</row>
    <row r="61" spans="1:55" ht="3.75" customHeight="1">
      <c r="A61" s="180"/>
      <c r="B61" s="187"/>
      <c r="C61" s="182"/>
      <c r="D61" s="21"/>
      <c r="E61" s="52"/>
      <c r="F61" s="183"/>
      <c r="G61" s="174"/>
      <c r="H61" s="156"/>
      <c r="I61" s="157"/>
      <c r="J61" s="25"/>
      <c r="K61" s="25"/>
      <c r="L61" s="25"/>
      <c r="M61" s="158"/>
      <c r="N61" s="160"/>
      <c r="O61" s="148"/>
      <c r="P61" s="158"/>
      <c r="Q61" s="157"/>
      <c r="R61" s="160"/>
      <c r="S61" s="186"/>
      <c r="T61" s="157"/>
      <c r="U61" s="160"/>
      <c r="V61" s="158"/>
      <c r="W61" s="159"/>
      <c r="X61" s="158"/>
      <c r="Y61" s="115"/>
      <c r="Z61" s="100"/>
      <c r="AA61" s="139"/>
      <c r="AB61" s="139"/>
      <c r="AC61" s="161"/>
      <c r="AD61" s="100"/>
      <c r="AE61" s="100"/>
      <c r="AF61" s="100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</row>
    <row r="62" spans="1:55" ht="3.75" customHeight="1">
      <c r="A62" s="180"/>
      <c r="B62" s="187"/>
      <c r="C62" s="182"/>
      <c r="D62" s="21"/>
      <c r="E62" s="52"/>
      <c r="F62" s="183"/>
      <c r="G62" s="174"/>
      <c r="H62" s="156"/>
      <c r="I62" s="157"/>
      <c r="J62" s="25"/>
      <c r="K62" s="25"/>
      <c r="L62" s="25"/>
      <c r="M62" s="158"/>
      <c r="N62" s="160"/>
      <c r="O62" s="148"/>
      <c r="P62" s="158"/>
      <c r="Q62" s="157"/>
      <c r="R62" s="160"/>
      <c r="S62" s="186"/>
      <c r="T62" s="157"/>
      <c r="U62" s="160"/>
      <c r="V62" s="158"/>
      <c r="W62" s="159"/>
      <c r="X62" s="158"/>
      <c r="Y62" s="115"/>
      <c r="Z62" s="100"/>
      <c r="AA62" s="139"/>
      <c r="AB62" s="139"/>
      <c r="AC62" s="161"/>
      <c r="AD62" s="100"/>
      <c r="AE62" s="100"/>
      <c r="AF62" s="100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</row>
    <row r="63" spans="1:55" ht="15.75" customHeight="1">
      <c r="A63" s="180" t="s">
        <v>126</v>
      </c>
      <c r="B63" s="181" t="s">
        <v>127</v>
      </c>
      <c r="C63" s="182">
        <v>2</v>
      </c>
      <c r="D63" s="67"/>
      <c r="E63" s="67"/>
      <c r="F63" s="183"/>
      <c r="G63" s="174">
        <v>5</v>
      </c>
      <c r="H63" s="156">
        <v>150</v>
      </c>
      <c r="I63" s="157">
        <f>SUM(J63:L63)</f>
        <v>27</v>
      </c>
      <c r="J63" s="25">
        <v>13</v>
      </c>
      <c r="K63" s="25"/>
      <c r="L63" s="25">
        <v>14</v>
      </c>
      <c r="M63" s="158">
        <v>96</v>
      </c>
      <c r="N63" s="160">
        <v>3</v>
      </c>
      <c r="O63" s="148"/>
      <c r="P63" s="158"/>
      <c r="Q63" s="157"/>
      <c r="R63" s="160"/>
      <c r="S63" s="158"/>
      <c r="T63" s="157"/>
      <c r="U63" s="160"/>
      <c r="V63" s="158"/>
      <c r="W63" s="159"/>
      <c r="X63" s="158"/>
      <c r="Y63" s="115"/>
      <c r="Z63" s="100" t="s">
        <v>286</v>
      </c>
      <c r="AA63" s="139" t="b">
        <v>1</v>
      </c>
      <c r="AB63" s="139" t="b">
        <v>0</v>
      </c>
      <c r="AC63" s="161" t="b">
        <v>0</v>
      </c>
      <c r="AD63" s="100" t="s">
        <v>289</v>
      </c>
      <c r="AE63" s="100" t="s">
        <v>286</v>
      </c>
      <c r="AF63" s="100" t="s">
        <v>278</v>
      </c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</row>
    <row r="64" spans="1:55" ht="3.75" customHeight="1">
      <c r="A64" s="188"/>
      <c r="B64" s="189"/>
      <c r="C64" s="190"/>
      <c r="D64" s="191"/>
      <c r="E64" s="191"/>
      <c r="F64" s="192"/>
      <c r="G64" s="193"/>
      <c r="H64" s="156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115"/>
      <c r="Z64" s="115"/>
      <c r="AA64" s="114"/>
      <c r="AB64" s="114"/>
      <c r="AC64" s="114"/>
      <c r="AD64" s="100"/>
      <c r="AE64" s="100"/>
      <c r="AF64" s="100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</row>
    <row r="65" spans="1:55" ht="3.75" customHeight="1">
      <c r="A65" s="188"/>
      <c r="B65" s="189"/>
      <c r="C65" s="190"/>
      <c r="D65" s="191"/>
      <c r="E65" s="191"/>
      <c r="F65" s="192"/>
      <c r="G65" s="193"/>
      <c r="H65" s="156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115"/>
      <c r="Z65" s="115"/>
      <c r="AA65" s="114"/>
      <c r="AB65" s="114"/>
      <c r="AC65" s="114"/>
      <c r="AD65" s="100"/>
      <c r="AE65" s="100"/>
      <c r="AF65" s="100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</row>
    <row r="66" spans="1:55" ht="15.75" customHeight="1">
      <c r="A66" s="194" t="s">
        <v>176</v>
      </c>
      <c r="B66" s="195" t="s">
        <v>54</v>
      </c>
      <c r="C66" s="195"/>
      <c r="D66" s="196" t="s">
        <v>295</v>
      </c>
      <c r="E66" s="195"/>
      <c r="F66" s="195"/>
      <c r="G66" s="196">
        <v>4.5</v>
      </c>
      <c r="H66" s="197">
        <f>G66*30</f>
        <v>135</v>
      </c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15"/>
      <c r="Z66" s="115"/>
      <c r="AA66" s="115"/>
      <c r="AB66" s="115"/>
      <c r="AC66" s="115"/>
      <c r="AD66" s="100" t="s">
        <v>293</v>
      </c>
      <c r="AE66" s="100" t="s">
        <v>286</v>
      </c>
      <c r="AF66" s="100" t="s">
        <v>278</v>
      </c>
      <c r="AG66" s="151"/>
      <c r="AH66" s="100"/>
      <c r="AI66" s="100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</row>
    <row r="67" spans="1:55" ht="15.75" customHeight="1">
      <c r="A67" s="147"/>
      <c r="B67" s="148"/>
      <c r="C67" s="149"/>
      <c r="D67" s="150"/>
      <c r="E67" s="150"/>
      <c r="F67" s="149"/>
      <c r="G67" s="149"/>
      <c r="H67" s="149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15"/>
      <c r="Z67" s="115"/>
      <c r="AA67" s="115"/>
      <c r="AB67" s="115"/>
      <c r="AC67" s="115"/>
      <c r="AD67" s="100"/>
      <c r="AE67" s="100"/>
      <c r="AF67" s="100"/>
      <c r="AG67" s="151"/>
      <c r="AH67" s="100"/>
      <c r="AI67" s="100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</row>
    <row r="68" spans="1:55" ht="15.75" customHeight="1">
      <c r="A68" s="147"/>
      <c r="B68" s="148"/>
      <c r="C68" s="149"/>
      <c r="D68" s="150"/>
      <c r="E68" s="150"/>
      <c r="F68" s="149"/>
      <c r="G68" s="149"/>
      <c r="H68" s="149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15"/>
      <c r="Z68" s="115"/>
      <c r="AA68" s="115"/>
      <c r="AB68" s="115"/>
      <c r="AC68" s="115"/>
      <c r="AD68" s="100"/>
      <c r="AE68" s="100"/>
      <c r="AF68" s="100"/>
      <c r="AG68" s="151"/>
      <c r="AH68" s="100"/>
      <c r="AI68" s="100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</row>
    <row r="69" spans="1:55" ht="15.75" customHeight="1">
      <c r="A69" s="147"/>
      <c r="B69" s="148"/>
      <c r="C69" s="149"/>
      <c r="D69" s="150"/>
      <c r="E69" s="150"/>
      <c r="F69" s="149"/>
      <c r="G69" s="149"/>
      <c r="H69" s="149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15"/>
      <c r="Z69" s="115"/>
      <c r="AA69" s="115"/>
      <c r="AB69" s="115"/>
      <c r="AC69" s="115"/>
      <c r="AD69" s="100"/>
      <c r="AE69" s="100"/>
      <c r="AF69" s="100"/>
      <c r="AG69" s="151"/>
      <c r="AH69" s="100"/>
      <c r="AI69" s="100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</row>
    <row r="70" spans="1:55" ht="15.75" customHeight="1">
      <c r="A70" s="147"/>
      <c r="B70" s="148"/>
      <c r="C70" s="149"/>
      <c r="D70" s="150"/>
      <c r="E70" s="150"/>
      <c r="F70" s="149"/>
      <c r="G70" s="149"/>
      <c r="H70" s="149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15"/>
      <c r="Z70" s="115"/>
      <c r="AA70" s="115"/>
      <c r="AB70" s="115"/>
      <c r="AC70" s="115"/>
      <c r="AD70" s="100"/>
      <c r="AE70" s="100"/>
      <c r="AF70" s="100"/>
      <c r="AG70" s="151"/>
      <c r="AH70" s="100"/>
      <c r="AI70" s="100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</row>
    <row r="71" spans="1:55" ht="15.75" customHeight="1">
      <c r="A71" s="147"/>
      <c r="B71" s="148"/>
      <c r="C71" s="149"/>
      <c r="D71" s="150"/>
      <c r="E71" s="150"/>
      <c r="F71" s="149"/>
      <c r="G71" s="149"/>
      <c r="H71" s="149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15"/>
      <c r="Z71" s="115"/>
      <c r="AA71" s="115"/>
      <c r="AB71" s="115"/>
      <c r="AC71" s="115"/>
      <c r="AD71" s="100"/>
      <c r="AE71" s="100"/>
      <c r="AF71" s="100"/>
      <c r="AG71" s="151"/>
      <c r="AH71" s="100"/>
      <c r="AI71" s="100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</row>
    <row r="72" spans="1:55" ht="15.75" customHeight="1">
      <c r="A72" s="147"/>
      <c r="B72" s="148"/>
      <c r="C72" s="149"/>
      <c r="D72" s="150"/>
      <c r="E72" s="150"/>
      <c r="F72" s="149"/>
      <c r="G72" s="149"/>
      <c r="H72" s="149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15"/>
      <c r="Z72" s="115"/>
      <c r="AA72" s="115"/>
      <c r="AB72" s="115"/>
      <c r="AC72" s="115"/>
      <c r="AD72" s="100"/>
      <c r="AE72" s="100"/>
      <c r="AF72" s="100"/>
      <c r="AG72" s="151"/>
      <c r="AH72" s="100"/>
      <c r="AI72" s="100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</row>
    <row r="73" spans="1:55" ht="15.75" customHeight="1">
      <c r="A73" s="147"/>
      <c r="B73" s="148"/>
      <c r="C73" s="149"/>
      <c r="D73" s="150"/>
      <c r="E73" s="150"/>
      <c r="F73" s="149"/>
      <c r="G73" s="149"/>
      <c r="H73" s="149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15"/>
      <c r="Z73" s="115"/>
      <c r="AA73" s="115"/>
      <c r="AB73" s="115"/>
      <c r="AC73" s="115"/>
      <c r="AD73" s="100"/>
      <c r="AE73" s="100"/>
      <c r="AF73" s="100"/>
      <c r="AG73" s="151"/>
      <c r="AH73" s="100"/>
      <c r="AI73" s="100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</row>
    <row r="74" spans="1:55" ht="15.75" customHeight="1">
      <c r="A74" s="147"/>
      <c r="B74" s="148"/>
      <c r="C74" s="149"/>
      <c r="D74" s="150"/>
      <c r="E74" s="150"/>
      <c r="F74" s="149"/>
      <c r="G74" s="149"/>
      <c r="H74" s="149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15"/>
      <c r="Z74" s="115"/>
      <c r="AA74" s="115"/>
      <c r="AB74" s="115"/>
      <c r="AC74" s="115"/>
      <c r="AD74" s="100"/>
      <c r="AE74" s="100"/>
      <c r="AF74" s="100"/>
      <c r="AG74" s="151"/>
      <c r="AH74" s="100"/>
      <c r="AI74" s="100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</row>
    <row r="75" spans="1:55" ht="15.75" customHeight="1">
      <c r="A75" s="147"/>
      <c r="B75" s="148"/>
      <c r="C75" s="149"/>
      <c r="D75" s="150"/>
      <c r="E75" s="150"/>
      <c r="F75" s="149"/>
      <c r="G75" s="149"/>
      <c r="H75" s="149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15"/>
      <c r="Z75" s="115"/>
      <c r="AA75" s="115"/>
      <c r="AB75" s="115"/>
      <c r="AC75" s="115"/>
      <c r="AD75" s="100"/>
      <c r="AE75" s="100"/>
      <c r="AF75" s="100"/>
      <c r="AG75" s="151"/>
      <c r="AH75" s="100"/>
      <c r="AI75" s="100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</row>
    <row r="76" spans="1:55" ht="15.75" customHeight="1">
      <c r="A76" s="147"/>
      <c r="B76" s="148"/>
      <c r="C76" s="149"/>
      <c r="D76" s="150"/>
      <c r="E76" s="150"/>
      <c r="F76" s="149"/>
      <c r="G76" s="149"/>
      <c r="H76" s="149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15"/>
      <c r="Z76" s="115"/>
      <c r="AA76" s="115"/>
      <c r="AB76" s="115"/>
      <c r="AC76" s="115"/>
      <c r="AD76" s="100"/>
      <c r="AE76" s="100"/>
      <c r="AF76" s="100"/>
      <c r="AG76" s="151"/>
      <c r="AH76" s="100"/>
      <c r="AI76" s="100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</row>
    <row r="77" spans="1:55" ht="15.75" customHeight="1">
      <c r="A77" s="147"/>
      <c r="B77" s="148"/>
      <c r="C77" s="149"/>
      <c r="D77" s="150"/>
      <c r="E77" s="150"/>
      <c r="F77" s="149"/>
      <c r="G77" s="149"/>
      <c r="H77" s="149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15"/>
      <c r="Z77" s="115"/>
      <c r="AA77" s="115"/>
      <c r="AB77" s="115"/>
      <c r="AC77" s="115"/>
      <c r="AD77" s="100"/>
      <c r="AE77" s="100"/>
      <c r="AF77" s="100"/>
      <c r="AG77" s="151"/>
      <c r="AH77" s="100"/>
      <c r="AI77" s="100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</row>
    <row r="78" spans="1:55" ht="15.75" customHeight="1">
      <c r="A78" s="147"/>
      <c r="B78" s="148"/>
      <c r="C78" s="149"/>
      <c r="D78" s="150"/>
      <c r="E78" s="150"/>
      <c r="F78" s="149"/>
      <c r="G78" s="149"/>
      <c r="H78" s="149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15"/>
      <c r="Z78" s="115"/>
      <c r="AA78" s="115"/>
      <c r="AB78" s="115"/>
      <c r="AC78" s="115"/>
      <c r="AD78" s="100"/>
      <c r="AE78" s="100"/>
      <c r="AF78" s="100"/>
      <c r="AG78" s="151"/>
      <c r="AH78" s="100"/>
      <c r="AI78" s="100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</row>
    <row r="79" spans="1:55" ht="15.75" customHeight="1">
      <c r="A79" s="147"/>
      <c r="B79" s="148"/>
      <c r="C79" s="149"/>
      <c r="D79" s="150"/>
      <c r="E79" s="150"/>
      <c r="F79" s="149"/>
      <c r="G79" s="149"/>
      <c r="H79" s="149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15"/>
      <c r="Z79" s="115"/>
      <c r="AA79" s="115"/>
      <c r="AB79" s="115"/>
      <c r="AC79" s="115"/>
      <c r="AD79" s="100"/>
      <c r="AE79" s="100"/>
      <c r="AF79" s="100"/>
      <c r="AG79" s="151"/>
      <c r="AH79" s="100"/>
      <c r="AI79" s="100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</row>
    <row r="80" spans="1:55" ht="15.75" customHeight="1">
      <c r="A80" s="147"/>
      <c r="B80" s="148"/>
      <c r="C80" s="149"/>
      <c r="D80" s="150"/>
      <c r="E80" s="150"/>
      <c r="F80" s="149"/>
      <c r="G80" s="149"/>
      <c r="H80" s="149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15"/>
      <c r="Z80" s="115"/>
      <c r="AA80" s="115"/>
      <c r="AB80" s="115"/>
      <c r="AC80" s="115"/>
      <c r="AD80" s="100"/>
      <c r="AE80" s="100"/>
      <c r="AF80" s="100"/>
      <c r="AG80" s="151"/>
      <c r="AH80" s="100"/>
      <c r="AI80" s="100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</row>
    <row r="81" spans="1:55" ht="15.75" customHeight="1">
      <c r="A81" s="147"/>
      <c r="B81" s="148"/>
      <c r="C81" s="149"/>
      <c r="D81" s="150"/>
      <c r="E81" s="150"/>
      <c r="F81" s="149"/>
      <c r="G81" s="149"/>
      <c r="H81" s="149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15"/>
      <c r="Z81" s="115"/>
      <c r="AA81" s="115"/>
      <c r="AB81" s="115"/>
      <c r="AC81" s="115"/>
      <c r="AD81" s="100"/>
      <c r="AE81" s="100"/>
      <c r="AF81" s="100"/>
      <c r="AG81" s="151"/>
      <c r="AH81" s="100"/>
      <c r="AI81" s="100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</row>
    <row r="82" spans="1:55" ht="15.75" customHeight="1">
      <c r="A82" s="147"/>
      <c r="B82" s="148"/>
      <c r="C82" s="149"/>
      <c r="D82" s="150"/>
      <c r="E82" s="150"/>
      <c r="F82" s="149"/>
      <c r="G82" s="149"/>
      <c r="H82" s="149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15"/>
      <c r="Z82" s="115"/>
      <c r="AA82" s="115"/>
      <c r="AB82" s="115"/>
      <c r="AC82" s="115"/>
      <c r="AD82" s="100"/>
      <c r="AE82" s="100"/>
      <c r="AF82" s="100"/>
      <c r="AG82" s="151"/>
      <c r="AH82" s="100"/>
      <c r="AI82" s="100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</row>
    <row r="83" spans="1:55" ht="15.75" customHeight="1">
      <c r="A83" s="147"/>
      <c r="B83" s="148"/>
      <c r="C83" s="149"/>
      <c r="D83" s="150"/>
      <c r="E83" s="150"/>
      <c r="F83" s="149"/>
      <c r="G83" s="149"/>
      <c r="H83" s="149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15"/>
      <c r="Z83" s="115"/>
      <c r="AA83" s="115"/>
      <c r="AB83" s="115"/>
      <c r="AC83" s="115"/>
      <c r="AD83" s="100"/>
      <c r="AE83" s="100"/>
      <c r="AF83" s="100"/>
      <c r="AG83" s="151"/>
      <c r="AH83" s="100"/>
      <c r="AI83" s="100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</row>
    <row r="84" spans="1:55" ht="15.75" customHeight="1">
      <c r="A84" s="147"/>
      <c r="B84" s="148"/>
      <c r="C84" s="149"/>
      <c r="D84" s="150"/>
      <c r="E84" s="150"/>
      <c r="F84" s="149"/>
      <c r="G84" s="149"/>
      <c r="H84" s="149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15"/>
      <c r="Z84" s="115"/>
      <c r="AA84" s="115"/>
      <c r="AB84" s="115"/>
      <c r="AC84" s="115"/>
      <c r="AD84" s="100"/>
      <c r="AE84" s="100"/>
      <c r="AF84" s="100"/>
      <c r="AG84" s="151"/>
      <c r="AH84" s="100"/>
      <c r="AI84" s="100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</row>
    <row r="85" spans="1:55" ht="15.75" customHeight="1">
      <c r="A85" s="147"/>
      <c r="B85" s="148"/>
      <c r="C85" s="149"/>
      <c r="D85" s="150"/>
      <c r="E85" s="150"/>
      <c r="F85" s="149"/>
      <c r="G85" s="149"/>
      <c r="H85" s="149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15"/>
      <c r="Z85" s="115"/>
      <c r="AA85" s="115"/>
      <c r="AB85" s="115"/>
      <c r="AC85" s="115"/>
      <c r="AD85" s="100"/>
      <c r="AE85" s="100"/>
      <c r="AF85" s="100"/>
      <c r="AG85" s="151"/>
      <c r="AH85" s="100"/>
      <c r="AI85" s="100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</row>
    <row r="86" spans="1:55" ht="15.75" customHeight="1">
      <c r="A86" s="147"/>
      <c r="B86" s="148"/>
      <c r="C86" s="149"/>
      <c r="D86" s="150"/>
      <c r="E86" s="150"/>
      <c r="F86" s="149"/>
      <c r="G86" s="149"/>
      <c r="H86" s="149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15"/>
      <c r="Z86" s="115"/>
      <c r="AA86" s="115"/>
      <c r="AB86" s="115"/>
      <c r="AC86" s="115"/>
      <c r="AD86" s="100"/>
      <c r="AE86" s="100"/>
      <c r="AF86" s="100"/>
      <c r="AG86" s="151"/>
      <c r="AH86" s="100"/>
      <c r="AI86" s="100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</row>
    <row r="87" spans="1:55" ht="15.75" customHeight="1">
      <c r="A87" s="147"/>
      <c r="B87" s="148"/>
      <c r="C87" s="149"/>
      <c r="D87" s="150"/>
      <c r="E87" s="150"/>
      <c r="F87" s="149"/>
      <c r="G87" s="149"/>
      <c r="H87" s="149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15"/>
      <c r="Z87" s="115"/>
      <c r="AA87" s="115"/>
      <c r="AB87" s="115"/>
      <c r="AC87" s="115"/>
      <c r="AD87" s="100"/>
      <c r="AE87" s="100"/>
      <c r="AF87" s="100"/>
      <c r="AG87" s="151"/>
      <c r="AH87" s="100"/>
      <c r="AI87" s="100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</row>
    <row r="88" spans="1:55" ht="15.75" customHeight="1">
      <c r="A88" s="147"/>
      <c r="B88" s="148"/>
      <c r="C88" s="149"/>
      <c r="D88" s="150"/>
      <c r="E88" s="150"/>
      <c r="F88" s="149"/>
      <c r="G88" s="149"/>
      <c r="H88" s="149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15"/>
      <c r="Z88" s="115"/>
      <c r="AA88" s="115"/>
      <c r="AB88" s="115"/>
      <c r="AC88" s="115"/>
      <c r="AD88" s="100"/>
      <c r="AE88" s="100"/>
      <c r="AF88" s="100"/>
      <c r="AG88" s="151"/>
      <c r="AH88" s="100"/>
      <c r="AI88" s="100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</row>
    <row r="89" spans="1:55" ht="15.75" customHeight="1">
      <c r="A89" s="147"/>
      <c r="B89" s="148"/>
      <c r="C89" s="149"/>
      <c r="D89" s="150"/>
      <c r="E89" s="150"/>
      <c r="F89" s="149"/>
      <c r="G89" s="149"/>
      <c r="H89" s="149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15"/>
      <c r="Z89" s="115"/>
      <c r="AA89" s="115"/>
      <c r="AB89" s="115"/>
      <c r="AC89" s="115"/>
      <c r="AD89" s="100"/>
      <c r="AE89" s="100"/>
      <c r="AF89" s="100"/>
      <c r="AG89" s="151"/>
      <c r="AH89" s="100"/>
      <c r="AI89" s="100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</row>
    <row r="90" spans="1:55" ht="15.75" customHeight="1">
      <c r="A90" s="147"/>
      <c r="B90" s="148"/>
      <c r="C90" s="149"/>
      <c r="D90" s="150"/>
      <c r="E90" s="150"/>
      <c r="F90" s="149"/>
      <c r="G90" s="149"/>
      <c r="H90" s="149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15"/>
      <c r="Z90" s="115"/>
      <c r="AA90" s="115"/>
      <c r="AB90" s="115"/>
      <c r="AC90" s="115"/>
      <c r="AD90" s="100"/>
      <c r="AE90" s="100"/>
      <c r="AF90" s="100"/>
      <c r="AG90" s="151"/>
      <c r="AH90" s="100"/>
      <c r="AI90" s="100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</row>
    <row r="91" spans="1:55" ht="15.75" customHeight="1">
      <c r="A91" s="147"/>
      <c r="B91" s="148"/>
      <c r="C91" s="149"/>
      <c r="D91" s="150"/>
      <c r="E91" s="150"/>
      <c r="F91" s="149"/>
      <c r="G91" s="149"/>
      <c r="H91" s="149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15"/>
      <c r="Z91" s="115"/>
      <c r="AA91" s="115"/>
      <c r="AB91" s="115"/>
      <c r="AC91" s="115"/>
      <c r="AD91" s="100"/>
      <c r="AE91" s="100"/>
      <c r="AF91" s="100"/>
      <c r="AG91" s="151"/>
      <c r="AH91" s="100"/>
      <c r="AI91" s="100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</row>
    <row r="92" spans="1:55" ht="15.75" customHeight="1">
      <c r="A92" s="147"/>
      <c r="B92" s="148"/>
      <c r="C92" s="149"/>
      <c r="D92" s="150"/>
      <c r="E92" s="150"/>
      <c r="F92" s="149"/>
      <c r="G92" s="149"/>
      <c r="H92" s="149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15"/>
      <c r="Z92" s="115"/>
      <c r="AA92" s="115"/>
      <c r="AB92" s="115"/>
      <c r="AC92" s="115"/>
      <c r="AD92" s="100"/>
      <c r="AE92" s="100"/>
      <c r="AF92" s="100"/>
      <c r="AG92" s="151"/>
      <c r="AH92" s="100"/>
      <c r="AI92" s="100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</row>
    <row r="93" spans="1:55" ht="15.75" customHeight="1">
      <c r="A93" s="147"/>
      <c r="B93" s="148"/>
      <c r="C93" s="149"/>
      <c r="D93" s="150"/>
      <c r="E93" s="150"/>
      <c r="F93" s="149"/>
      <c r="G93" s="149"/>
      <c r="H93" s="149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15"/>
      <c r="Z93" s="115"/>
      <c r="AA93" s="115"/>
      <c r="AB93" s="115"/>
      <c r="AC93" s="115"/>
      <c r="AD93" s="100"/>
      <c r="AE93" s="100"/>
      <c r="AF93" s="100"/>
      <c r="AG93" s="151"/>
      <c r="AH93" s="100"/>
      <c r="AI93" s="100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</row>
    <row r="94" spans="1:55" ht="15.75" customHeight="1">
      <c r="A94" s="147"/>
      <c r="B94" s="148"/>
      <c r="C94" s="149"/>
      <c r="D94" s="150"/>
      <c r="E94" s="150"/>
      <c r="F94" s="149"/>
      <c r="G94" s="149"/>
      <c r="H94" s="149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15"/>
      <c r="Z94" s="115"/>
      <c r="AA94" s="115"/>
      <c r="AB94" s="115"/>
      <c r="AC94" s="115"/>
      <c r="AD94" s="100"/>
      <c r="AE94" s="100"/>
      <c r="AF94" s="100"/>
      <c r="AG94" s="151"/>
      <c r="AH94" s="100"/>
      <c r="AI94" s="100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</row>
    <row r="95" spans="1:55" ht="15.75" customHeight="1">
      <c r="A95" s="147"/>
      <c r="B95" s="148"/>
      <c r="C95" s="149"/>
      <c r="D95" s="150"/>
      <c r="E95" s="150"/>
      <c r="F95" s="149"/>
      <c r="G95" s="149"/>
      <c r="H95" s="149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15"/>
      <c r="Z95" s="115"/>
      <c r="AA95" s="115"/>
      <c r="AB95" s="115"/>
      <c r="AC95" s="115"/>
      <c r="AD95" s="100"/>
      <c r="AE95" s="100"/>
      <c r="AF95" s="100"/>
      <c r="AG95" s="151"/>
      <c r="AH95" s="100"/>
      <c r="AI95" s="100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</row>
    <row r="96" spans="1:55" ht="15.75" customHeight="1">
      <c r="A96" s="147"/>
      <c r="B96" s="148"/>
      <c r="C96" s="149"/>
      <c r="D96" s="150"/>
      <c r="E96" s="150"/>
      <c r="F96" s="149"/>
      <c r="G96" s="149"/>
      <c r="H96" s="149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15"/>
      <c r="Z96" s="115"/>
      <c r="AA96" s="115"/>
      <c r="AB96" s="115"/>
      <c r="AC96" s="115"/>
      <c r="AD96" s="100"/>
      <c r="AE96" s="100"/>
      <c r="AF96" s="100"/>
      <c r="AG96" s="151"/>
      <c r="AH96" s="100"/>
      <c r="AI96" s="100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</row>
    <row r="97" spans="1:55" ht="15.75" customHeight="1">
      <c r="A97" s="147"/>
      <c r="B97" s="148"/>
      <c r="C97" s="149"/>
      <c r="D97" s="150"/>
      <c r="E97" s="150"/>
      <c r="F97" s="149"/>
      <c r="G97" s="149"/>
      <c r="H97" s="149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15"/>
      <c r="Z97" s="115"/>
      <c r="AA97" s="115"/>
      <c r="AB97" s="115"/>
      <c r="AC97" s="115"/>
      <c r="AD97" s="100"/>
      <c r="AE97" s="100"/>
      <c r="AF97" s="100"/>
      <c r="AG97" s="151"/>
      <c r="AH97" s="100"/>
      <c r="AI97" s="100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</row>
    <row r="98" spans="1:55" ht="15.75" customHeight="1">
      <c r="A98" s="147"/>
      <c r="B98" s="148"/>
      <c r="C98" s="149"/>
      <c r="D98" s="150"/>
      <c r="E98" s="150"/>
      <c r="F98" s="149"/>
      <c r="G98" s="149"/>
      <c r="H98" s="149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15"/>
      <c r="Z98" s="115"/>
      <c r="AA98" s="115"/>
      <c r="AB98" s="115"/>
      <c r="AC98" s="115"/>
      <c r="AD98" s="100"/>
      <c r="AE98" s="100"/>
      <c r="AF98" s="100"/>
      <c r="AG98" s="151"/>
      <c r="AH98" s="100"/>
      <c r="AI98" s="100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</row>
    <row r="99" spans="1:55" ht="15.75" customHeight="1">
      <c r="A99" s="147"/>
      <c r="B99" s="148"/>
      <c r="C99" s="149"/>
      <c r="D99" s="150"/>
      <c r="E99" s="150"/>
      <c r="F99" s="149"/>
      <c r="G99" s="149"/>
      <c r="H99" s="149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15"/>
      <c r="Z99" s="115"/>
      <c r="AA99" s="115"/>
      <c r="AB99" s="115"/>
      <c r="AC99" s="115"/>
      <c r="AD99" s="100"/>
      <c r="AE99" s="100"/>
      <c r="AF99" s="100"/>
      <c r="AG99" s="151"/>
      <c r="AH99" s="100"/>
      <c r="AI99" s="100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</row>
    <row r="100" spans="1:55" ht="15.75" customHeight="1">
      <c r="A100" s="147"/>
      <c r="B100" s="148"/>
      <c r="C100" s="149"/>
      <c r="D100" s="150"/>
      <c r="E100" s="150"/>
      <c r="F100" s="149"/>
      <c r="G100" s="149"/>
      <c r="H100" s="149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15"/>
      <c r="Z100" s="115"/>
      <c r="AA100" s="115"/>
      <c r="AB100" s="115"/>
      <c r="AC100" s="115"/>
      <c r="AD100" s="100"/>
      <c r="AE100" s="100"/>
      <c r="AF100" s="100"/>
      <c r="AG100" s="151"/>
      <c r="AH100" s="100"/>
      <c r="AI100" s="100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</row>
    <row r="101" spans="1:55" ht="15.75" customHeight="1">
      <c r="A101" s="147"/>
      <c r="B101" s="148"/>
      <c r="C101" s="149"/>
      <c r="D101" s="150"/>
      <c r="E101" s="150"/>
      <c r="F101" s="149"/>
      <c r="G101" s="149"/>
      <c r="H101" s="149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15"/>
      <c r="Z101" s="115"/>
      <c r="AA101" s="115"/>
      <c r="AB101" s="115"/>
      <c r="AC101" s="115"/>
      <c r="AD101" s="100"/>
      <c r="AE101" s="100"/>
      <c r="AF101" s="100"/>
      <c r="AG101" s="151"/>
      <c r="AH101" s="100"/>
      <c r="AI101" s="100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</row>
    <row r="102" spans="1:55" ht="15.75" customHeight="1">
      <c r="A102" s="147"/>
      <c r="B102" s="148"/>
      <c r="C102" s="149"/>
      <c r="D102" s="150"/>
      <c r="E102" s="150"/>
      <c r="F102" s="149"/>
      <c r="G102" s="149"/>
      <c r="H102" s="149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15"/>
      <c r="Z102" s="115"/>
      <c r="AA102" s="115"/>
      <c r="AB102" s="115"/>
      <c r="AC102" s="115"/>
      <c r="AD102" s="100"/>
      <c r="AE102" s="100"/>
      <c r="AF102" s="100"/>
      <c r="AG102" s="151"/>
      <c r="AH102" s="100"/>
      <c r="AI102" s="100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</row>
    <row r="103" spans="1:55" ht="15.75" customHeight="1">
      <c r="A103" s="147"/>
      <c r="B103" s="148"/>
      <c r="C103" s="149"/>
      <c r="D103" s="150"/>
      <c r="E103" s="150"/>
      <c r="F103" s="149"/>
      <c r="G103" s="149"/>
      <c r="H103" s="149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15"/>
      <c r="Z103" s="115"/>
      <c r="AA103" s="115"/>
      <c r="AB103" s="115"/>
      <c r="AC103" s="115"/>
      <c r="AD103" s="100"/>
      <c r="AE103" s="100"/>
      <c r="AF103" s="100"/>
      <c r="AG103" s="151"/>
      <c r="AH103" s="100"/>
      <c r="AI103" s="100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</row>
    <row r="104" spans="1:55" ht="15.75" customHeight="1">
      <c r="A104" s="147"/>
      <c r="B104" s="148"/>
      <c r="C104" s="149"/>
      <c r="D104" s="150"/>
      <c r="E104" s="150"/>
      <c r="F104" s="149"/>
      <c r="G104" s="149"/>
      <c r="H104" s="149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15"/>
      <c r="Z104" s="115"/>
      <c r="AA104" s="115"/>
      <c r="AB104" s="115"/>
      <c r="AC104" s="115"/>
      <c r="AD104" s="100"/>
      <c r="AE104" s="100"/>
      <c r="AF104" s="100"/>
      <c r="AG104" s="151"/>
      <c r="AH104" s="100"/>
      <c r="AI104" s="100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</row>
    <row r="105" spans="1:55" ht="15.75" customHeight="1">
      <c r="A105" s="147"/>
      <c r="B105" s="148"/>
      <c r="C105" s="149"/>
      <c r="D105" s="150"/>
      <c r="E105" s="150"/>
      <c r="F105" s="149"/>
      <c r="G105" s="149"/>
      <c r="H105" s="149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15"/>
      <c r="Z105" s="115"/>
      <c r="AA105" s="115"/>
      <c r="AB105" s="115"/>
      <c r="AC105" s="115"/>
      <c r="AD105" s="100"/>
      <c r="AE105" s="100"/>
      <c r="AF105" s="100"/>
      <c r="AG105" s="151"/>
      <c r="AH105" s="100"/>
      <c r="AI105" s="100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</row>
    <row r="106" spans="1:55" ht="15.75" customHeight="1">
      <c r="A106" s="147"/>
      <c r="B106" s="148"/>
      <c r="C106" s="149"/>
      <c r="D106" s="150"/>
      <c r="E106" s="150"/>
      <c r="F106" s="149"/>
      <c r="G106" s="149"/>
      <c r="H106" s="149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15"/>
      <c r="Z106" s="115"/>
      <c r="AA106" s="115"/>
      <c r="AB106" s="115"/>
      <c r="AC106" s="115"/>
      <c r="AD106" s="100"/>
      <c r="AE106" s="100"/>
      <c r="AF106" s="100"/>
      <c r="AG106" s="151"/>
      <c r="AH106" s="100"/>
      <c r="AI106" s="100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</row>
    <row r="107" spans="1:55" ht="15.75" customHeight="1">
      <c r="A107" s="147"/>
      <c r="B107" s="148"/>
      <c r="C107" s="149"/>
      <c r="D107" s="150"/>
      <c r="E107" s="150"/>
      <c r="F107" s="149"/>
      <c r="G107" s="149"/>
      <c r="H107" s="149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15"/>
      <c r="Z107" s="115"/>
      <c r="AA107" s="115"/>
      <c r="AB107" s="115"/>
      <c r="AC107" s="115"/>
      <c r="AD107" s="100"/>
      <c r="AE107" s="100"/>
      <c r="AF107" s="100"/>
      <c r="AG107" s="151"/>
      <c r="AH107" s="100"/>
      <c r="AI107" s="100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</row>
    <row r="108" spans="1:55" ht="15.75" customHeight="1">
      <c r="A108" s="147"/>
      <c r="B108" s="148"/>
      <c r="C108" s="149"/>
      <c r="D108" s="150"/>
      <c r="E108" s="150"/>
      <c r="F108" s="149"/>
      <c r="G108" s="149"/>
      <c r="H108" s="149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15"/>
      <c r="Z108" s="115"/>
      <c r="AA108" s="115"/>
      <c r="AB108" s="115"/>
      <c r="AC108" s="115"/>
      <c r="AD108" s="100"/>
      <c r="AE108" s="100"/>
      <c r="AF108" s="100"/>
      <c r="AG108" s="151"/>
      <c r="AH108" s="100"/>
      <c r="AI108" s="100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</row>
    <row r="109" spans="1:55" ht="15.75" customHeight="1">
      <c r="A109" s="147"/>
      <c r="B109" s="148"/>
      <c r="C109" s="149"/>
      <c r="D109" s="150"/>
      <c r="E109" s="150"/>
      <c r="F109" s="149"/>
      <c r="G109" s="149"/>
      <c r="H109" s="149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15"/>
      <c r="Z109" s="115"/>
      <c r="AA109" s="115"/>
      <c r="AB109" s="115"/>
      <c r="AC109" s="115"/>
      <c r="AD109" s="100"/>
      <c r="AE109" s="100"/>
      <c r="AF109" s="100"/>
      <c r="AG109" s="151"/>
      <c r="AH109" s="100"/>
      <c r="AI109" s="100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</row>
    <row r="110" spans="1:55" ht="15.75" customHeight="1">
      <c r="A110" s="147"/>
      <c r="B110" s="148"/>
      <c r="C110" s="149"/>
      <c r="D110" s="150"/>
      <c r="E110" s="150"/>
      <c r="F110" s="149"/>
      <c r="G110" s="149"/>
      <c r="H110" s="149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15"/>
      <c r="Z110" s="115"/>
      <c r="AA110" s="115"/>
      <c r="AB110" s="115"/>
      <c r="AC110" s="115"/>
      <c r="AD110" s="100"/>
      <c r="AE110" s="100"/>
      <c r="AF110" s="100"/>
      <c r="AG110" s="151"/>
      <c r="AH110" s="100"/>
      <c r="AI110" s="100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</row>
    <row r="111" spans="1:55" ht="15.75" customHeight="1">
      <c r="A111" s="147"/>
      <c r="B111" s="148"/>
      <c r="C111" s="149"/>
      <c r="D111" s="150"/>
      <c r="E111" s="150"/>
      <c r="F111" s="149"/>
      <c r="G111" s="149"/>
      <c r="H111" s="149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15"/>
      <c r="Z111" s="115"/>
      <c r="AA111" s="115"/>
      <c r="AB111" s="115"/>
      <c r="AC111" s="115"/>
      <c r="AD111" s="100"/>
      <c r="AE111" s="100"/>
      <c r="AF111" s="100"/>
      <c r="AG111" s="151"/>
      <c r="AH111" s="100"/>
      <c r="AI111" s="100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</row>
    <row r="112" spans="1:55" ht="15.75" customHeight="1">
      <c r="A112" s="147"/>
      <c r="B112" s="148"/>
      <c r="C112" s="149"/>
      <c r="D112" s="150"/>
      <c r="E112" s="150"/>
      <c r="F112" s="149"/>
      <c r="G112" s="149"/>
      <c r="H112" s="149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15"/>
      <c r="Z112" s="115"/>
      <c r="AA112" s="115"/>
      <c r="AB112" s="115"/>
      <c r="AC112" s="115"/>
      <c r="AD112" s="100"/>
      <c r="AE112" s="100"/>
      <c r="AF112" s="100"/>
      <c r="AG112" s="151"/>
      <c r="AH112" s="100"/>
      <c r="AI112" s="100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</row>
    <row r="113" spans="1:55" ht="15.75" customHeight="1">
      <c r="A113" s="147"/>
      <c r="B113" s="148"/>
      <c r="C113" s="149"/>
      <c r="D113" s="150"/>
      <c r="E113" s="150"/>
      <c r="F113" s="149"/>
      <c r="G113" s="149"/>
      <c r="H113" s="149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15"/>
      <c r="Z113" s="115"/>
      <c r="AA113" s="115"/>
      <c r="AB113" s="115"/>
      <c r="AC113" s="115"/>
      <c r="AD113" s="100"/>
      <c r="AE113" s="100"/>
      <c r="AF113" s="100"/>
      <c r="AG113" s="151"/>
      <c r="AH113" s="100"/>
      <c r="AI113" s="100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</row>
    <row r="114" spans="1:55" ht="15.75" customHeight="1">
      <c r="A114" s="147"/>
      <c r="B114" s="148"/>
      <c r="C114" s="149"/>
      <c r="D114" s="150"/>
      <c r="E114" s="150"/>
      <c r="F114" s="149"/>
      <c r="G114" s="149"/>
      <c r="H114" s="149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15"/>
      <c r="Z114" s="115"/>
      <c r="AA114" s="115"/>
      <c r="AB114" s="115"/>
      <c r="AC114" s="115"/>
      <c r="AD114" s="100"/>
      <c r="AE114" s="100"/>
      <c r="AF114" s="100"/>
      <c r="AG114" s="151"/>
      <c r="AH114" s="100"/>
      <c r="AI114" s="100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</row>
    <row r="115" spans="1:55" ht="15.75" customHeight="1">
      <c r="A115" s="147"/>
      <c r="B115" s="148"/>
      <c r="C115" s="149"/>
      <c r="D115" s="150"/>
      <c r="E115" s="150"/>
      <c r="F115" s="149"/>
      <c r="G115" s="149"/>
      <c r="H115" s="149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15"/>
      <c r="Z115" s="115"/>
      <c r="AA115" s="115"/>
      <c r="AB115" s="115"/>
      <c r="AC115" s="115"/>
      <c r="AD115" s="100"/>
      <c r="AE115" s="100"/>
      <c r="AF115" s="100"/>
      <c r="AG115" s="151"/>
      <c r="AH115" s="100"/>
      <c r="AI115" s="100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</row>
    <row r="116" spans="1:55" ht="15.75" customHeight="1">
      <c r="A116" s="147"/>
      <c r="B116" s="148"/>
      <c r="C116" s="149"/>
      <c r="D116" s="150"/>
      <c r="E116" s="150"/>
      <c r="F116" s="149"/>
      <c r="G116" s="149"/>
      <c r="H116" s="149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15"/>
      <c r="Z116" s="115"/>
      <c r="AA116" s="115"/>
      <c r="AB116" s="115"/>
      <c r="AC116" s="115"/>
      <c r="AD116" s="100"/>
      <c r="AE116" s="100"/>
      <c r="AF116" s="100"/>
      <c r="AG116" s="151"/>
      <c r="AH116" s="100"/>
      <c r="AI116" s="100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</row>
    <row r="117" spans="1:55" ht="15.75" customHeight="1">
      <c r="A117" s="147"/>
      <c r="B117" s="148"/>
      <c r="C117" s="149"/>
      <c r="D117" s="150"/>
      <c r="E117" s="150"/>
      <c r="F117" s="149"/>
      <c r="G117" s="149"/>
      <c r="H117" s="149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15"/>
      <c r="Z117" s="115"/>
      <c r="AA117" s="115"/>
      <c r="AB117" s="115"/>
      <c r="AC117" s="115"/>
      <c r="AD117" s="100"/>
      <c r="AE117" s="100"/>
      <c r="AF117" s="100"/>
      <c r="AG117" s="151"/>
      <c r="AH117" s="100"/>
      <c r="AI117" s="100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</row>
    <row r="118" spans="1:55" ht="15.75" customHeight="1">
      <c r="A118" s="147"/>
      <c r="B118" s="148"/>
      <c r="C118" s="149"/>
      <c r="D118" s="150"/>
      <c r="E118" s="150"/>
      <c r="F118" s="149"/>
      <c r="G118" s="149"/>
      <c r="H118" s="149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15"/>
      <c r="Z118" s="115"/>
      <c r="AA118" s="115"/>
      <c r="AB118" s="115"/>
      <c r="AC118" s="115"/>
      <c r="AD118" s="100"/>
      <c r="AE118" s="100"/>
      <c r="AF118" s="100"/>
      <c r="AG118" s="151"/>
      <c r="AH118" s="100"/>
      <c r="AI118" s="100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</row>
    <row r="119" spans="1:55" ht="15.75" customHeight="1">
      <c r="A119" s="147"/>
      <c r="B119" s="148"/>
      <c r="C119" s="149"/>
      <c r="D119" s="150"/>
      <c r="E119" s="150"/>
      <c r="F119" s="149"/>
      <c r="G119" s="149"/>
      <c r="H119" s="149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15"/>
      <c r="Z119" s="115"/>
      <c r="AA119" s="115"/>
      <c r="AB119" s="115"/>
      <c r="AC119" s="115"/>
      <c r="AD119" s="100"/>
      <c r="AE119" s="100"/>
      <c r="AF119" s="100"/>
      <c r="AG119" s="151"/>
      <c r="AH119" s="100"/>
      <c r="AI119" s="100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</row>
    <row r="120" spans="1:55" ht="15.75" customHeight="1">
      <c r="A120" s="147"/>
      <c r="B120" s="148"/>
      <c r="C120" s="149"/>
      <c r="D120" s="150"/>
      <c r="E120" s="150"/>
      <c r="F120" s="149"/>
      <c r="G120" s="149"/>
      <c r="H120" s="149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15"/>
      <c r="Z120" s="115"/>
      <c r="AA120" s="115"/>
      <c r="AB120" s="115"/>
      <c r="AC120" s="115"/>
      <c r="AD120" s="100"/>
      <c r="AE120" s="100"/>
      <c r="AF120" s="100"/>
      <c r="AG120" s="151"/>
      <c r="AH120" s="100"/>
      <c r="AI120" s="100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</row>
    <row r="121" spans="1:55" ht="15.75" customHeight="1">
      <c r="A121" s="147"/>
      <c r="B121" s="148"/>
      <c r="C121" s="149"/>
      <c r="D121" s="150"/>
      <c r="E121" s="150"/>
      <c r="F121" s="149"/>
      <c r="G121" s="149"/>
      <c r="H121" s="149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15"/>
      <c r="Z121" s="115"/>
      <c r="AA121" s="115"/>
      <c r="AB121" s="115"/>
      <c r="AC121" s="115"/>
      <c r="AD121" s="100"/>
      <c r="AE121" s="100"/>
      <c r="AF121" s="100"/>
      <c r="AG121" s="151"/>
      <c r="AH121" s="100"/>
      <c r="AI121" s="100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</row>
    <row r="122" spans="1:55" ht="15.75" customHeight="1">
      <c r="A122" s="147"/>
      <c r="B122" s="148"/>
      <c r="C122" s="149"/>
      <c r="D122" s="150"/>
      <c r="E122" s="150"/>
      <c r="F122" s="149"/>
      <c r="G122" s="149"/>
      <c r="H122" s="149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15"/>
      <c r="Z122" s="115"/>
      <c r="AA122" s="115"/>
      <c r="AB122" s="115"/>
      <c r="AC122" s="115"/>
      <c r="AD122" s="100"/>
      <c r="AE122" s="100"/>
      <c r="AF122" s="100"/>
      <c r="AG122" s="151"/>
      <c r="AH122" s="100"/>
      <c r="AI122" s="100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</row>
    <row r="123" spans="1:55" ht="15.75" customHeight="1">
      <c r="A123" s="147"/>
      <c r="B123" s="148"/>
      <c r="C123" s="149"/>
      <c r="D123" s="150"/>
      <c r="E123" s="150"/>
      <c r="F123" s="149"/>
      <c r="G123" s="149"/>
      <c r="H123" s="149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15"/>
      <c r="Z123" s="115"/>
      <c r="AA123" s="115"/>
      <c r="AB123" s="115"/>
      <c r="AC123" s="115"/>
      <c r="AD123" s="100"/>
      <c r="AE123" s="100"/>
      <c r="AF123" s="100"/>
      <c r="AG123" s="151"/>
      <c r="AH123" s="100"/>
      <c r="AI123" s="100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</row>
    <row r="124" spans="1:55" ht="15.75" customHeight="1">
      <c r="A124" s="147"/>
      <c r="B124" s="148"/>
      <c r="C124" s="149"/>
      <c r="D124" s="150"/>
      <c r="E124" s="150"/>
      <c r="F124" s="149"/>
      <c r="G124" s="149"/>
      <c r="H124" s="149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15"/>
      <c r="Z124" s="115"/>
      <c r="AA124" s="115"/>
      <c r="AB124" s="115"/>
      <c r="AC124" s="115"/>
      <c r="AD124" s="100"/>
      <c r="AE124" s="100"/>
      <c r="AF124" s="100"/>
      <c r="AG124" s="151"/>
      <c r="AH124" s="100"/>
      <c r="AI124" s="100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</row>
    <row r="125" spans="1:55" ht="15.75" customHeight="1">
      <c r="A125" s="147"/>
      <c r="B125" s="148"/>
      <c r="C125" s="149"/>
      <c r="D125" s="150"/>
      <c r="E125" s="150"/>
      <c r="F125" s="149"/>
      <c r="G125" s="149"/>
      <c r="H125" s="149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15"/>
      <c r="Z125" s="115"/>
      <c r="AA125" s="115"/>
      <c r="AB125" s="115"/>
      <c r="AC125" s="115"/>
      <c r="AD125" s="100"/>
      <c r="AE125" s="100"/>
      <c r="AF125" s="100"/>
      <c r="AG125" s="151"/>
      <c r="AH125" s="100"/>
      <c r="AI125" s="100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</row>
    <row r="126" spans="1:55" ht="15.75" customHeight="1">
      <c r="A126" s="147"/>
      <c r="B126" s="148"/>
      <c r="C126" s="149"/>
      <c r="D126" s="150"/>
      <c r="E126" s="150"/>
      <c r="F126" s="149"/>
      <c r="G126" s="149"/>
      <c r="H126" s="149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15"/>
      <c r="Z126" s="115"/>
      <c r="AA126" s="115"/>
      <c r="AB126" s="115"/>
      <c r="AC126" s="115"/>
      <c r="AD126" s="100"/>
      <c r="AE126" s="100"/>
      <c r="AF126" s="100"/>
      <c r="AG126" s="151"/>
      <c r="AH126" s="100"/>
      <c r="AI126" s="100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</row>
    <row r="127" spans="1:55" ht="15.75" customHeight="1">
      <c r="A127" s="147"/>
      <c r="B127" s="148"/>
      <c r="C127" s="149"/>
      <c r="D127" s="150"/>
      <c r="E127" s="150"/>
      <c r="F127" s="149"/>
      <c r="G127" s="149"/>
      <c r="H127" s="149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15"/>
      <c r="Z127" s="115"/>
      <c r="AA127" s="115"/>
      <c r="AB127" s="115"/>
      <c r="AC127" s="115"/>
      <c r="AD127" s="100"/>
      <c r="AE127" s="100"/>
      <c r="AF127" s="100"/>
      <c r="AG127" s="151"/>
      <c r="AH127" s="100"/>
      <c r="AI127" s="100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</row>
    <row r="128" spans="1:55" ht="15.75" customHeight="1">
      <c r="A128" s="147"/>
      <c r="B128" s="148"/>
      <c r="C128" s="149"/>
      <c r="D128" s="150"/>
      <c r="E128" s="150"/>
      <c r="F128" s="149"/>
      <c r="G128" s="149"/>
      <c r="H128" s="149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15"/>
      <c r="Z128" s="115"/>
      <c r="AA128" s="115"/>
      <c r="AB128" s="115"/>
      <c r="AC128" s="115"/>
      <c r="AD128" s="100"/>
      <c r="AE128" s="100"/>
      <c r="AF128" s="100"/>
      <c r="AG128" s="151"/>
      <c r="AH128" s="100"/>
      <c r="AI128" s="100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</row>
    <row r="129" spans="1:55" ht="15.75" customHeight="1">
      <c r="A129" s="147"/>
      <c r="B129" s="148"/>
      <c r="C129" s="149"/>
      <c r="D129" s="150"/>
      <c r="E129" s="150"/>
      <c r="F129" s="149"/>
      <c r="G129" s="149"/>
      <c r="H129" s="149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15"/>
      <c r="Z129" s="115"/>
      <c r="AA129" s="115"/>
      <c r="AB129" s="115"/>
      <c r="AC129" s="115"/>
      <c r="AD129" s="100"/>
      <c r="AE129" s="100"/>
      <c r="AF129" s="100"/>
      <c r="AG129" s="151"/>
      <c r="AH129" s="100"/>
      <c r="AI129" s="100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</row>
    <row r="130" spans="1:55" ht="15.75" customHeight="1">
      <c r="A130" s="147"/>
      <c r="B130" s="148"/>
      <c r="C130" s="149"/>
      <c r="D130" s="150"/>
      <c r="E130" s="150"/>
      <c r="F130" s="149"/>
      <c r="G130" s="149"/>
      <c r="H130" s="149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15"/>
      <c r="Z130" s="115"/>
      <c r="AA130" s="115"/>
      <c r="AB130" s="115"/>
      <c r="AC130" s="115"/>
      <c r="AD130" s="100"/>
      <c r="AE130" s="100"/>
      <c r="AF130" s="100"/>
      <c r="AG130" s="151"/>
      <c r="AH130" s="100"/>
      <c r="AI130" s="100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</row>
    <row r="131" spans="1:55" ht="15.75" customHeight="1">
      <c r="A131" s="147"/>
      <c r="B131" s="148"/>
      <c r="C131" s="149"/>
      <c r="D131" s="150"/>
      <c r="E131" s="150"/>
      <c r="F131" s="149"/>
      <c r="G131" s="149"/>
      <c r="H131" s="149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15"/>
      <c r="Z131" s="115"/>
      <c r="AA131" s="115"/>
      <c r="AB131" s="115"/>
      <c r="AC131" s="115"/>
      <c r="AD131" s="100"/>
      <c r="AE131" s="100"/>
      <c r="AF131" s="100"/>
      <c r="AG131" s="151"/>
      <c r="AH131" s="100"/>
      <c r="AI131" s="100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</row>
    <row r="132" spans="1:55" ht="15.75" customHeight="1">
      <c r="A132" s="147"/>
      <c r="B132" s="148"/>
      <c r="C132" s="149"/>
      <c r="D132" s="150"/>
      <c r="E132" s="150"/>
      <c r="F132" s="149"/>
      <c r="G132" s="149"/>
      <c r="H132" s="149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15"/>
      <c r="Z132" s="115"/>
      <c r="AA132" s="115"/>
      <c r="AB132" s="115"/>
      <c r="AC132" s="115"/>
      <c r="AD132" s="100"/>
      <c r="AE132" s="100"/>
      <c r="AF132" s="100"/>
      <c r="AG132" s="151"/>
      <c r="AH132" s="100"/>
      <c r="AI132" s="100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</row>
    <row r="133" spans="1:55" ht="15.75" customHeight="1">
      <c r="A133" s="147"/>
      <c r="B133" s="148"/>
      <c r="C133" s="149"/>
      <c r="D133" s="150"/>
      <c r="E133" s="150"/>
      <c r="F133" s="149"/>
      <c r="G133" s="149"/>
      <c r="H133" s="149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15"/>
      <c r="Z133" s="115"/>
      <c r="AA133" s="115"/>
      <c r="AB133" s="115"/>
      <c r="AC133" s="115"/>
      <c r="AD133" s="100"/>
      <c r="AE133" s="100"/>
      <c r="AF133" s="100"/>
      <c r="AG133" s="151"/>
      <c r="AH133" s="100"/>
      <c r="AI133" s="100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</row>
    <row r="134" spans="1:55" ht="15.75" customHeight="1">
      <c r="A134" s="147"/>
      <c r="B134" s="148"/>
      <c r="C134" s="149"/>
      <c r="D134" s="150"/>
      <c r="E134" s="150"/>
      <c r="F134" s="149"/>
      <c r="G134" s="149"/>
      <c r="H134" s="149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15"/>
      <c r="Z134" s="115"/>
      <c r="AA134" s="115"/>
      <c r="AB134" s="115"/>
      <c r="AC134" s="115"/>
      <c r="AD134" s="100"/>
      <c r="AE134" s="100"/>
      <c r="AF134" s="100"/>
      <c r="AG134" s="151"/>
      <c r="AH134" s="100"/>
      <c r="AI134" s="100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</row>
    <row r="135" spans="1:55" ht="15.75" customHeight="1">
      <c r="A135" s="147"/>
      <c r="B135" s="148"/>
      <c r="C135" s="149"/>
      <c r="D135" s="150"/>
      <c r="E135" s="150"/>
      <c r="F135" s="149"/>
      <c r="G135" s="149"/>
      <c r="H135" s="149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15"/>
      <c r="Z135" s="115"/>
      <c r="AA135" s="115"/>
      <c r="AB135" s="115"/>
      <c r="AC135" s="115"/>
      <c r="AD135" s="100"/>
      <c r="AE135" s="100"/>
      <c r="AF135" s="100"/>
      <c r="AG135" s="151"/>
      <c r="AH135" s="100"/>
      <c r="AI135" s="100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</row>
    <row r="136" spans="1:55" ht="15.75" customHeight="1">
      <c r="A136" s="147"/>
      <c r="B136" s="148"/>
      <c r="C136" s="149"/>
      <c r="D136" s="150"/>
      <c r="E136" s="150"/>
      <c r="F136" s="149"/>
      <c r="G136" s="149"/>
      <c r="H136" s="149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15"/>
      <c r="Z136" s="115"/>
      <c r="AA136" s="115"/>
      <c r="AB136" s="115"/>
      <c r="AC136" s="115"/>
      <c r="AD136" s="100"/>
      <c r="AE136" s="100"/>
      <c r="AF136" s="100"/>
      <c r="AG136" s="151"/>
      <c r="AH136" s="100"/>
      <c r="AI136" s="100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</row>
    <row r="137" spans="1:55" ht="15.75" customHeight="1">
      <c r="A137" s="147"/>
      <c r="B137" s="148"/>
      <c r="C137" s="149"/>
      <c r="D137" s="150"/>
      <c r="E137" s="150"/>
      <c r="F137" s="149"/>
      <c r="G137" s="149"/>
      <c r="H137" s="149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15"/>
      <c r="Z137" s="115"/>
      <c r="AA137" s="115"/>
      <c r="AB137" s="115"/>
      <c r="AC137" s="115"/>
      <c r="AD137" s="100"/>
      <c r="AE137" s="100"/>
      <c r="AF137" s="100"/>
      <c r="AG137" s="151"/>
      <c r="AH137" s="100"/>
      <c r="AI137" s="100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</row>
    <row r="138" spans="1:55" ht="15.75" customHeight="1">
      <c r="A138" s="147"/>
      <c r="B138" s="148"/>
      <c r="C138" s="149"/>
      <c r="D138" s="150"/>
      <c r="E138" s="150"/>
      <c r="F138" s="149"/>
      <c r="G138" s="149"/>
      <c r="H138" s="149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15"/>
      <c r="Z138" s="115"/>
      <c r="AA138" s="115"/>
      <c r="AB138" s="115"/>
      <c r="AC138" s="115"/>
      <c r="AD138" s="100"/>
      <c r="AE138" s="100"/>
      <c r="AF138" s="100"/>
      <c r="AG138" s="151"/>
      <c r="AH138" s="100"/>
      <c r="AI138" s="100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</row>
    <row r="139" spans="1:55" ht="15.75" customHeight="1">
      <c r="A139" s="147"/>
      <c r="B139" s="148"/>
      <c r="C139" s="149"/>
      <c r="D139" s="150"/>
      <c r="E139" s="150"/>
      <c r="F139" s="149"/>
      <c r="G139" s="149"/>
      <c r="H139" s="149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15"/>
      <c r="Z139" s="115"/>
      <c r="AA139" s="115"/>
      <c r="AB139" s="115"/>
      <c r="AC139" s="115"/>
      <c r="AD139" s="100"/>
      <c r="AE139" s="100"/>
      <c r="AF139" s="100"/>
      <c r="AG139" s="151"/>
      <c r="AH139" s="100"/>
      <c r="AI139" s="100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</row>
    <row r="140" spans="1:55" ht="15.75" customHeight="1">
      <c r="A140" s="147"/>
      <c r="B140" s="148"/>
      <c r="C140" s="149"/>
      <c r="D140" s="150"/>
      <c r="E140" s="150"/>
      <c r="F140" s="149"/>
      <c r="G140" s="149"/>
      <c r="H140" s="149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15"/>
      <c r="Z140" s="115"/>
      <c r="AA140" s="115"/>
      <c r="AB140" s="115"/>
      <c r="AC140" s="115"/>
      <c r="AD140" s="100"/>
      <c r="AE140" s="100"/>
      <c r="AF140" s="100"/>
      <c r="AG140" s="151"/>
      <c r="AH140" s="100"/>
      <c r="AI140" s="100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</row>
    <row r="141" spans="1:55" ht="15.75" customHeight="1">
      <c r="A141" s="147"/>
      <c r="B141" s="148"/>
      <c r="C141" s="149"/>
      <c r="D141" s="150"/>
      <c r="E141" s="150"/>
      <c r="F141" s="149"/>
      <c r="G141" s="149"/>
      <c r="H141" s="149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15"/>
      <c r="Z141" s="115"/>
      <c r="AA141" s="115"/>
      <c r="AB141" s="115"/>
      <c r="AC141" s="115"/>
      <c r="AD141" s="100"/>
      <c r="AE141" s="100"/>
      <c r="AF141" s="100"/>
      <c r="AG141" s="151"/>
      <c r="AH141" s="100"/>
      <c r="AI141" s="100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</row>
    <row r="142" spans="1:55" ht="15.75" customHeight="1">
      <c r="A142" s="147"/>
      <c r="B142" s="148"/>
      <c r="C142" s="149"/>
      <c r="D142" s="150"/>
      <c r="E142" s="150"/>
      <c r="F142" s="149"/>
      <c r="G142" s="149"/>
      <c r="H142" s="149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15"/>
      <c r="Z142" s="115"/>
      <c r="AA142" s="115"/>
      <c r="AB142" s="115"/>
      <c r="AC142" s="115"/>
      <c r="AD142" s="100"/>
      <c r="AE142" s="100"/>
      <c r="AF142" s="100"/>
      <c r="AG142" s="151"/>
      <c r="AH142" s="100"/>
      <c r="AI142" s="100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</row>
    <row r="143" spans="1:55" ht="15.75" customHeight="1">
      <c r="A143" s="147"/>
      <c r="B143" s="148"/>
      <c r="C143" s="149"/>
      <c r="D143" s="150"/>
      <c r="E143" s="150"/>
      <c r="F143" s="149"/>
      <c r="G143" s="149"/>
      <c r="H143" s="149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15"/>
      <c r="Z143" s="115"/>
      <c r="AA143" s="115"/>
      <c r="AB143" s="115"/>
      <c r="AC143" s="115"/>
      <c r="AD143" s="100"/>
      <c r="AE143" s="100"/>
      <c r="AF143" s="100"/>
      <c r="AG143" s="151"/>
      <c r="AH143" s="100"/>
      <c r="AI143" s="100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</row>
    <row r="144" spans="1:55" ht="15.75" customHeight="1">
      <c r="A144" s="147"/>
      <c r="B144" s="148"/>
      <c r="C144" s="149"/>
      <c r="D144" s="150"/>
      <c r="E144" s="150"/>
      <c r="F144" s="149"/>
      <c r="G144" s="149"/>
      <c r="H144" s="149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15"/>
      <c r="Z144" s="115"/>
      <c r="AA144" s="115"/>
      <c r="AB144" s="115"/>
      <c r="AC144" s="115"/>
      <c r="AD144" s="100"/>
      <c r="AE144" s="100"/>
      <c r="AF144" s="100"/>
      <c r="AG144" s="151"/>
      <c r="AH144" s="100"/>
      <c r="AI144" s="100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</row>
    <row r="145" spans="1:55" ht="15.75" customHeight="1">
      <c r="A145" s="147"/>
      <c r="B145" s="148"/>
      <c r="C145" s="149"/>
      <c r="D145" s="150"/>
      <c r="E145" s="150"/>
      <c r="F145" s="149"/>
      <c r="G145" s="149"/>
      <c r="H145" s="149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15"/>
      <c r="Z145" s="115"/>
      <c r="AA145" s="115"/>
      <c r="AB145" s="115"/>
      <c r="AC145" s="115"/>
      <c r="AD145" s="100"/>
      <c r="AE145" s="100"/>
      <c r="AF145" s="100"/>
      <c r="AG145" s="151"/>
      <c r="AH145" s="100"/>
      <c r="AI145" s="100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</row>
    <row r="146" spans="1:55" ht="15.75" customHeight="1">
      <c r="A146" s="147"/>
      <c r="B146" s="148"/>
      <c r="C146" s="149"/>
      <c r="D146" s="150"/>
      <c r="E146" s="150"/>
      <c r="F146" s="149"/>
      <c r="G146" s="149"/>
      <c r="H146" s="149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15"/>
      <c r="Z146" s="115"/>
      <c r="AA146" s="115"/>
      <c r="AB146" s="115"/>
      <c r="AC146" s="115"/>
      <c r="AD146" s="100"/>
      <c r="AE146" s="100"/>
      <c r="AF146" s="100"/>
      <c r="AG146" s="151"/>
      <c r="AH146" s="100"/>
      <c r="AI146" s="100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</row>
    <row r="147" spans="1:55" ht="15.75" customHeight="1">
      <c r="A147" s="147"/>
      <c r="B147" s="148"/>
      <c r="C147" s="149"/>
      <c r="D147" s="150"/>
      <c r="E147" s="150"/>
      <c r="F147" s="149"/>
      <c r="G147" s="149"/>
      <c r="H147" s="149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15"/>
      <c r="Z147" s="115"/>
      <c r="AA147" s="115"/>
      <c r="AB147" s="115"/>
      <c r="AC147" s="115"/>
      <c r="AD147" s="100"/>
      <c r="AE147" s="100"/>
      <c r="AF147" s="100"/>
      <c r="AG147" s="151"/>
      <c r="AH147" s="100"/>
      <c r="AI147" s="100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</row>
    <row r="148" spans="1:55" ht="15.75" customHeight="1">
      <c r="A148" s="147"/>
      <c r="B148" s="148"/>
      <c r="C148" s="149"/>
      <c r="D148" s="150"/>
      <c r="E148" s="150"/>
      <c r="F148" s="149"/>
      <c r="G148" s="149"/>
      <c r="H148" s="149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15"/>
      <c r="Z148" s="115"/>
      <c r="AA148" s="115"/>
      <c r="AB148" s="115"/>
      <c r="AC148" s="115"/>
      <c r="AD148" s="100"/>
      <c r="AE148" s="100"/>
      <c r="AF148" s="100"/>
      <c r="AG148" s="151"/>
      <c r="AH148" s="100"/>
      <c r="AI148" s="100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</row>
    <row r="149" spans="1:55" ht="15.75" customHeight="1">
      <c r="A149" s="147"/>
      <c r="B149" s="148"/>
      <c r="C149" s="149"/>
      <c r="D149" s="150"/>
      <c r="E149" s="150"/>
      <c r="F149" s="149"/>
      <c r="G149" s="149"/>
      <c r="H149" s="149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15"/>
      <c r="Z149" s="115"/>
      <c r="AA149" s="115"/>
      <c r="AB149" s="115"/>
      <c r="AC149" s="115"/>
      <c r="AD149" s="100"/>
      <c r="AE149" s="100"/>
      <c r="AF149" s="100"/>
      <c r="AG149" s="151"/>
      <c r="AH149" s="100"/>
      <c r="AI149" s="100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</row>
    <row r="150" spans="1:55" ht="15.75" customHeight="1">
      <c r="A150" s="147"/>
      <c r="B150" s="148"/>
      <c r="C150" s="149"/>
      <c r="D150" s="150"/>
      <c r="E150" s="150"/>
      <c r="F150" s="149"/>
      <c r="G150" s="149"/>
      <c r="H150" s="149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15"/>
      <c r="Z150" s="115"/>
      <c r="AA150" s="115"/>
      <c r="AB150" s="115"/>
      <c r="AC150" s="115"/>
      <c r="AD150" s="100"/>
      <c r="AE150" s="100"/>
      <c r="AF150" s="100"/>
      <c r="AG150" s="151"/>
      <c r="AH150" s="100"/>
      <c r="AI150" s="100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</row>
    <row r="151" spans="1:55" ht="15.75" customHeight="1">
      <c r="A151" s="147"/>
      <c r="B151" s="148"/>
      <c r="C151" s="149"/>
      <c r="D151" s="150"/>
      <c r="E151" s="150"/>
      <c r="F151" s="149"/>
      <c r="G151" s="149"/>
      <c r="H151" s="149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15"/>
      <c r="Z151" s="115"/>
      <c r="AA151" s="115"/>
      <c r="AB151" s="115"/>
      <c r="AC151" s="115"/>
      <c r="AD151" s="100"/>
      <c r="AE151" s="100"/>
      <c r="AF151" s="100"/>
      <c r="AG151" s="151"/>
      <c r="AH151" s="100"/>
      <c r="AI151" s="100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</row>
    <row r="152" spans="1:55" ht="15.75" customHeight="1">
      <c r="A152" s="147"/>
      <c r="B152" s="148"/>
      <c r="C152" s="149"/>
      <c r="D152" s="150"/>
      <c r="E152" s="150"/>
      <c r="F152" s="149"/>
      <c r="G152" s="149"/>
      <c r="H152" s="149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15"/>
      <c r="Z152" s="115"/>
      <c r="AA152" s="115"/>
      <c r="AB152" s="115"/>
      <c r="AC152" s="115"/>
      <c r="AD152" s="100"/>
      <c r="AE152" s="100"/>
      <c r="AF152" s="100"/>
      <c r="AG152" s="151"/>
      <c r="AH152" s="100"/>
      <c r="AI152" s="100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</row>
    <row r="153" spans="1:55" ht="15.75" customHeight="1">
      <c r="A153" s="147"/>
      <c r="B153" s="148"/>
      <c r="C153" s="149"/>
      <c r="D153" s="150"/>
      <c r="E153" s="150"/>
      <c r="F153" s="149"/>
      <c r="G153" s="149"/>
      <c r="H153" s="149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15"/>
      <c r="Z153" s="115"/>
      <c r="AA153" s="115"/>
      <c r="AB153" s="115"/>
      <c r="AC153" s="115"/>
      <c r="AD153" s="100"/>
      <c r="AE153" s="100"/>
      <c r="AF153" s="100"/>
      <c r="AG153" s="151"/>
      <c r="AH153" s="100"/>
      <c r="AI153" s="100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</row>
    <row r="154" spans="1:55" ht="15.75" customHeight="1">
      <c r="A154" s="147"/>
      <c r="B154" s="148"/>
      <c r="C154" s="149"/>
      <c r="D154" s="150"/>
      <c r="E154" s="150"/>
      <c r="F154" s="149"/>
      <c r="G154" s="149"/>
      <c r="H154" s="149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15"/>
      <c r="Z154" s="115"/>
      <c r="AA154" s="115"/>
      <c r="AB154" s="115"/>
      <c r="AC154" s="115"/>
      <c r="AD154" s="100"/>
      <c r="AE154" s="100"/>
      <c r="AF154" s="100"/>
      <c r="AG154" s="151"/>
      <c r="AH154" s="100"/>
      <c r="AI154" s="100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</row>
    <row r="155" spans="1:55" ht="15.75" customHeight="1">
      <c r="A155" s="147"/>
      <c r="B155" s="148"/>
      <c r="C155" s="149"/>
      <c r="D155" s="150"/>
      <c r="E155" s="150"/>
      <c r="F155" s="149"/>
      <c r="G155" s="149"/>
      <c r="H155" s="149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15"/>
      <c r="Z155" s="115"/>
      <c r="AA155" s="115"/>
      <c r="AB155" s="115"/>
      <c r="AC155" s="115"/>
      <c r="AD155" s="100"/>
      <c r="AE155" s="100"/>
      <c r="AF155" s="100"/>
      <c r="AG155" s="151"/>
      <c r="AH155" s="100"/>
      <c r="AI155" s="100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</row>
    <row r="156" spans="1:55" ht="15.75" customHeight="1">
      <c r="A156" s="147"/>
      <c r="B156" s="148"/>
      <c r="C156" s="149"/>
      <c r="D156" s="150"/>
      <c r="E156" s="150"/>
      <c r="F156" s="149"/>
      <c r="G156" s="149"/>
      <c r="H156" s="149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15"/>
      <c r="Z156" s="115"/>
      <c r="AA156" s="115"/>
      <c r="AB156" s="115"/>
      <c r="AC156" s="115"/>
      <c r="AD156" s="100"/>
      <c r="AE156" s="100"/>
      <c r="AF156" s="100"/>
      <c r="AG156" s="151"/>
      <c r="AH156" s="100"/>
      <c r="AI156" s="100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</row>
    <row r="157" spans="1:55" ht="15.75" customHeight="1">
      <c r="A157" s="147"/>
      <c r="B157" s="148"/>
      <c r="C157" s="149"/>
      <c r="D157" s="150"/>
      <c r="E157" s="150"/>
      <c r="F157" s="149"/>
      <c r="G157" s="149"/>
      <c r="H157" s="149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15"/>
      <c r="Z157" s="115"/>
      <c r="AA157" s="115"/>
      <c r="AB157" s="115"/>
      <c r="AC157" s="115"/>
      <c r="AD157" s="100"/>
      <c r="AE157" s="100"/>
      <c r="AF157" s="100"/>
      <c r="AG157" s="151"/>
      <c r="AH157" s="100"/>
      <c r="AI157" s="100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</row>
    <row r="158" spans="1:55" ht="15.75" customHeight="1">
      <c r="A158" s="147"/>
      <c r="B158" s="148"/>
      <c r="C158" s="149"/>
      <c r="D158" s="150"/>
      <c r="E158" s="150"/>
      <c r="F158" s="149"/>
      <c r="G158" s="149"/>
      <c r="H158" s="149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15"/>
      <c r="Z158" s="115"/>
      <c r="AA158" s="115"/>
      <c r="AB158" s="115"/>
      <c r="AC158" s="115"/>
      <c r="AD158" s="100"/>
      <c r="AE158" s="100"/>
      <c r="AF158" s="100"/>
      <c r="AG158" s="151"/>
      <c r="AH158" s="100"/>
      <c r="AI158" s="100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</row>
    <row r="159" spans="1:55" ht="15.75" customHeight="1">
      <c r="A159" s="147"/>
      <c r="B159" s="148"/>
      <c r="C159" s="149"/>
      <c r="D159" s="150"/>
      <c r="E159" s="150"/>
      <c r="F159" s="149"/>
      <c r="G159" s="149"/>
      <c r="H159" s="149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15"/>
      <c r="Z159" s="115"/>
      <c r="AA159" s="115"/>
      <c r="AB159" s="115"/>
      <c r="AC159" s="115"/>
      <c r="AD159" s="100"/>
      <c r="AE159" s="100"/>
      <c r="AF159" s="100"/>
      <c r="AG159" s="151"/>
      <c r="AH159" s="100"/>
      <c r="AI159" s="100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</row>
    <row r="160" spans="1:55" ht="15.75" customHeight="1">
      <c r="A160" s="147"/>
      <c r="B160" s="148"/>
      <c r="C160" s="149"/>
      <c r="D160" s="150"/>
      <c r="E160" s="150"/>
      <c r="F160" s="149"/>
      <c r="G160" s="149"/>
      <c r="H160" s="149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15"/>
      <c r="Z160" s="115"/>
      <c r="AA160" s="115"/>
      <c r="AB160" s="115"/>
      <c r="AC160" s="115"/>
      <c r="AD160" s="100"/>
      <c r="AE160" s="100"/>
      <c r="AF160" s="100"/>
      <c r="AG160" s="151"/>
      <c r="AH160" s="100"/>
      <c r="AI160" s="100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</row>
    <row r="161" spans="1:55" ht="15.75" customHeight="1">
      <c r="A161" s="147"/>
      <c r="B161" s="148"/>
      <c r="C161" s="149"/>
      <c r="D161" s="150"/>
      <c r="E161" s="150"/>
      <c r="F161" s="149"/>
      <c r="G161" s="149"/>
      <c r="H161" s="149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15"/>
      <c r="Z161" s="115"/>
      <c r="AA161" s="115"/>
      <c r="AB161" s="115"/>
      <c r="AC161" s="115"/>
      <c r="AD161" s="100"/>
      <c r="AE161" s="100"/>
      <c r="AF161" s="100"/>
      <c r="AG161" s="151"/>
      <c r="AH161" s="100"/>
      <c r="AI161" s="100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</row>
    <row r="162" spans="1:55" ht="15.75" customHeight="1">
      <c r="A162" s="147"/>
      <c r="B162" s="148"/>
      <c r="C162" s="149"/>
      <c r="D162" s="150"/>
      <c r="E162" s="150"/>
      <c r="F162" s="149"/>
      <c r="G162" s="149"/>
      <c r="H162" s="149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15"/>
      <c r="Z162" s="115"/>
      <c r="AA162" s="115"/>
      <c r="AB162" s="115"/>
      <c r="AC162" s="115"/>
      <c r="AD162" s="100"/>
      <c r="AE162" s="100"/>
      <c r="AF162" s="100"/>
      <c r="AG162" s="151"/>
      <c r="AH162" s="100"/>
      <c r="AI162" s="100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</row>
    <row r="163" spans="1:55" ht="15.75" customHeight="1">
      <c r="A163" s="147"/>
      <c r="B163" s="148"/>
      <c r="C163" s="149"/>
      <c r="D163" s="150"/>
      <c r="E163" s="150"/>
      <c r="F163" s="149"/>
      <c r="G163" s="149"/>
      <c r="H163" s="149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15"/>
      <c r="Z163" s="115"/>
      <c r="AA163" s="115"/>
      <c r="AB163" s="115"/>
      <c r="AC163" s="115"/>
      <c r="AD163" s="100"/>
      <c r="AE163" s="100"/>
      <c r="AF163" s="100"/>
      <c r="AG163" s="151"/>
      <c r="AH163" s="100"/>
      <c r="AI163" s="100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15"/>
      <c r="BC163" s="115"/>
    </row>
    <row r="164" spans="1:55" ht="15.75" customHeight="1">
      <c r="A164" s="147"/>
      <c r="B164" s="148"/>
      <c r="C164" s="149"/>
      <c r="D164" s="150"/>
      <c r="E164" s="150"/>
      <c r="F164" s="149"/>
      <c r="G164" s="149"/>
      <c r="H164" s="149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15"/>
      <c r="Z164" s="115"/>
      <c r="AA164" s="115"/>
      <c r="AB164" s="115"/>
      <c r="AC164" s="115"/>
      <c r="AD164" s="100"/>
      <c r="AE164" s="100"/>
      <c r="AF164" s="100"/>
      <c r="AG164" s="151"/>
      <c r="AH164" s="100"/>
      <c r="AI164" s="100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15"/>
    </row>
    <row r="165" spans="1:55" ht="15.75" customHeight="1">
      <c r="A165" s="147"/>
      <c r="B165" s="148"/>
      <c r="C165" s="149"/>
      <c r="D165" s="150"/>
      <c r="E165" s="150"/>
      <c r="F165" s="149"/>
      <c r="G165" s="149"/>
      <c r="H165" s="149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15"/>
      <c r="Z165" s="115"/>
      <c r="AA165" s="115"/>
      <c r="AB165" s="115"/>
      <c r="AC165" s="115"/>
      <c r="AD165" s="100"/>
      <c r="AE165" s="100"/>
      <c r="AF165" s="100"/>
      <c r="AG165" s="151"/>
      <c r="AH165" s="100"/>
      <c r="AI165" s="100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15"/>
      <c r="BC165" s="115"/>
    </row>
    <row r="166" spans="1:55" ht="15.75" customHeight="1">
      <c r="A166" s="147"/>
      <c r="B166" s="148"/>
      <c r="C166" s="149"/>
      <c r="D166" s="150"/>
      <c r="E166" s="150"/>
      <c r="F166" s="149"/>
      <c r="G166" s="149"/>
      <c r="H166" s="149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15"/>
      <c r="Z166" s="115"/>
      <c r="AA166" s="115"/>
      <c r="AB166" s="115"/>
      <c r="AC166" s="115"/>
      <c r="AD166" s="100"/>
      <c r="AE166" s="100"/>
      <c r="AF166" s="100"/>
      <c r="AG166" s="151"/>
      <c r="AH166" s="100"/>
      <c r="AI166" s="100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</row>
    <row r="167" spans="1:55" ht="15.75" customHeight="1">
      <c r="A167" s="147"/>
      <c r="B167" s="148"/>
      <c r="C167" s="149"/>
      <c r="D167" s="150"/>
      <c r="E167" s="150"/>
      <c r="F167" s="149"/>
      <c r="G167" s="149"/>
      <c r="H167" s="149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15"/>
      <c r="Z167" s="115"/>
      <c r="AA167" s="115"/>
      <c r="AB167" s="115"/>
      <c r="AC167" s="115"/>
      <c r="AD167" s="100"/>
      <c r="AE167" s="100"/>
      <c r="AF167" s="100"/>
      <c r="AG167" s="151"/>
      <c r="AH167" s="100"/>
      <c r="AI167" s="100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</row>
    <row r="168" spans="1:55" ht="15.75" customHeight="1">
      <c r="A168" s="147"/>
      <c r="B168" s="148"/>
      <c r="C168" s="149"/>
      <c r="D168" s="150"/>
      <c r="E168" s="150"/>
      <c r="F168" s="149"/>
      <c r="G168" s="149"/>
      <c r="H168" s="149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15"/>
      <c r="Z168" s="115"/>
      <c r="AA168" s="115"/>
      <c r="AB168" s="115"/>
      <c r="AC168" s="115"/>
      <c r="AD168" s="100"/>
      <c r="AE168" s="100"/>
      <c r="AF168" s="100"/>
      <c r="AG168" s="151"/>
      <c r="AH168" s="100"/>
      <c r="AI168" s="100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</row>
    <row r="169" spans="1:55" ht="15.75" customHeight="1">
      <c r="A169" s="147"/>
      <c r="B169" s="148"/>
      <c r="C169" s="149"/>
      <c r="D169" s="150"/>
      <c r="E169" s="150"/>
      <c r="F169" s="149"/>
      <c r="G169" s="149"/>
      <c r="H169" s="149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15"/>
      <c r="Z169" s="115"/>
      <c r="AA169" s="115"/>
      <c r="AB169" s="115"/>
      <c r="AC169" s="115"/>
      <c r="AD169" s="100"/>
      <c r="AE169" s="100"/>
      <c r="AF169" s="100"/>
      <c r="AG169" s="151"/>
      <c r="AH169" s="100"/>
      <c r="AI169" s="100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  <c r="BB169" s="115"/>
      <c r="BC169" s="115"/>
    </row>
    <row r="170" spans="1:55" ht="15.75" customHeight="1">
      <c r="A170" s="147"/>
      <c r="B170" s="148"/>
      <c r="C170" s="149"/>
      <c r="D170" s="150"/>
      <c r="E170" s="150"/>
      <c r="F170" s="149"/>
      <c r="G170" s="149"/>
      <c r="H170" s="149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15"/>
      <c r="Z170" s="115"/>
      <c r="AA170" s="115"/>
      <c r="AB170" s="115"/>
      <c r="AC170" s="115"/>
      <c r="AD170" s="100"/>
      <c r="AE170" s="100"/>
      <c r="AF170" s="100"/>
      <c r="AG170" s="151"/>
      <c r="AH170" s="100"/>
      <c r="AI170" s="100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</row>
    <row r="171" spans="1:55" ht="15.75" customHeight="1">
      <c r="A171" s="147"/>
      <c r="B171" s="148"/>
      <c r="C171" s="149"/>
      <c r="D171" s="150"/>
      <c r="E171" s="150"/>
      <c r="F171" s="149"/>
      <c r="G171" s="149"/>
      <c r="H171" s="149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15"/>
      <c r="Z171" s="115"/>
      <c r="AA171" s="115"/>
      <c r="AB171" s="115"/>
      <c r="AC171" s="115"/>
      <c r="AD171" s="100"/>
      <c r="AE171" s="100"/>
      <c r="AF171" s="100"/>
      <c r="AG171" s="151"/>
      <c r="AH171" s="100"/>
      <c r="AI171" s="100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</row>
    <row r="172" spans="1:55" ht="15.75" customHeight="1">
      <c r="A172" s="147"/>
      <c r="B172" s="148"/>
      <c r="C172" s="149"/>
      <c r="D172" s="150"/>
      <c r="E172" s="150"/>
      <c r="F172" s="149"/>
      <c r="G172" s="149"/>
      <c r="H172" s="149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15"/>
      <c r="Z172" s="115"/>
      <c r="AA172" s="115"/>
      <c r="AB172" s="115"/>
      <c r="AC172" s="115"/>
      <c r="AD172" s="100"/>
      <c r="AE172" s="100"/>
      <c r="AF172" s="100"/>
      <c r="AG172" s="151"/>
      <c r="AH172" s="100"/>
      <c r="AI172" s="100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</row>
    <row r="173" spans="1:55" ht="15.75" customHeight="1">
      <c r="A173" s="147"/>
      <c r="B173" s="148"/>
      <c r="C173" s="149"/>
      <c r="D173" s="150"/>
      <c r="E173" s="150"/>
      <c r="F173" s="149"/>
      <c r="G173" s="149"/>
      <c r="H173" s="149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15"/>
      <c r="Z173" s="115"/>
      <c r="AA173" s="115"/>
      <c r="AB173" s="115"/>
      <c r="AC173" s="115"/>
      <c r="AD173" s="100"/>
      <c r="AE173" s="100"/>
      <c r="AF173" s="100"/>
      <c r="AG173" s="151"/>
      <c r="AH173" s="100"/>
      <c r="AI173" s="100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</row>
    <row r="174" spans="1:55" ht="15.75" customHeight="1">
      <c r="A174" s="147"/>
      <c r="B174" s="148"/>
      <c r="C174" s="149"/>
      <c r="D174" s="150"/>
      <c r="E174" s="150"/>
      <c r="F174" s="149"/>
      <c r="G174" s="149"/>
      <c r="H174" s="149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15"/>
      <c r="Z174" s="115"/>
      <c r="AA174" s="115"/>
      <c r="AB174" s="115"/>
      <c r="AC174" s="115"/>
      <c r="AD174" s="100"/>
      <c r="AE174" s="100"/>
      <c r="AF174" s="100"/>
      <c r="AG174" s="151"/>
      <c r="AH174" s="100"/>
      <c r="AI174" s="100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</row>
    <row r="175" spans="1:55" ht="15.75" customHeight="1">
      <c r="A175" s="147"/>
      <c r="B175" s="148"/>
      <c r="C175" s="149"/>
      <c r="D175" s="150"/>
      <c r="E175" s="150"/>
      <c r="F175" s="149"/>
      <c r="G175" s="149"/>
      <c r="H175" s="149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15"/>
      <c r="Z175" s="115"/>
      <c r="AA175" s="115"/>
      <c r="AB175" s="115"/>
      <c r="AC175" s="115"/>
      <c r="AD175" s="100"/>
      <c r="AE175" s="100"/>
      <c r="AF175" s="100"/>
      <c r="AG175" s="151"/>
      <c r="AH175" s="100"/>
      <c r="AI175" s="100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</row>
    <row r="176" spans="1:55" ht="15.75" customHeight="1">
      <c r="A176" s="147"/>
      <c r="B176" s="148"/>
      <c r="C176" s="149"/>
      <c r="D176" s="150"/>
      <c r="E176" s="150"/>
      <c r="F176" s="149"/>
      <c r="G176" s="149"/>
      <c r="H176" s="149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15"/>
      <c r="Z176" s="115"/>
      <c r="AA176" s="115"/>
      <c r="AB176" s="115"/>
      <c r="AC176" s="115"/>
      <c r="AD176" s="100"/>
      <c r="AE176" s="100"/>
      <c r="AF176" s="100"/>
      <c r="AG176" s="151"/>
      <c r="AH176" s="100"/>
      <c r="AI176" s="100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</row>
    <row r="177" spans="1:55" ht="15.75" customHeight="1">
      <c r="A177" s="147"/>
      <c r="B177" s="148"/>
      <c r="C177" s="149"/>
      <c r="D177" s="150"/>
      <c r="E177" s="150"/>
      <c r="F177" s="149"/>
      <c r="G177" s="149"/>
      <c r="H177" s="149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15"/>
      <c r="Z177" s="115"/>
      <c r="AA177" s="115"/>
      <c r="AB177" s="115"/>
      <c r="AC177" s="115"/>
      <c r="AD177" s="100"/>
      <c r="AE177" s="100"/>
      <c r="AF177" s="100"/>
      <c r="AG177" s="151"/>
      <c r="AH177" s="100"/>
      <c r="AI177" s="100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</row>
    <row r="178" spans="1:55" ht="15.75" customHeight="1">
      <c r="A178" s="147"/>
      <c r="B178" s="148"/>
      <c r="C178" s="149"/>
      <c r="D178" s="150"/>
      <c r="E178" s="150"/>
      <c r="F178" s="149"/>
      <c r="G178" s="149"/>
      <c r="H178" s="149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15"/>
      <c r="Z178" s="115"/>
      <c r="AA178" s="115"/>
      <c r="AB178" s="115"/>
      <c r="AC178" s="115"/>
      <c r="AD178" s="100"/>
      <c r="AE178" s="100"/>
      <c r="AF178" s="100"/>
      <c r="AG178" s="151"/>
      <c r="AH178" s="100"/>
      <c r="AI178" s="100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</row>
    <row r="179" spans="1:55" ht="15.75" customHeight="1">
      <c r="A179" s="147"/>
      <c r="B179" s="148"/>
      <c r="C179" s="149"/>
      <c r="D179" s="150"/>
      <c r="E179" s="150"/>
      <c r="F179" s="149"/>
      <c r="G179" s="149"/>
      <c r="H179" s="149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15"/>
      <c r="Z179" s="115"/>
      <c r="AA179" s="115"/>
      <c r="AB179" s="115"/>
      <c r="AC179" s="115"/>
      <c r="AD179" s="100"/>
      <c r="AE179" s="100"/>
      <c r="AF179" s="100"/>
      <c r="AG179" s="151"/>
      <c r="AH179" s="100"/>
      <c r="AI179" s="100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</row>
    <row r="180" spans="1:55" ht="15.75" customHeight="1">
      <c r="A180" s="147"/>
      <c r="B180" s="148"/>
      <c r="C180" s="149"/>
      <c r="D180" s="150"/>
      <c r="E180" s="150"/>
      <c r="F180" s="149"/>
      <c r="G180" s="149"/>
      <c r="H180" s="149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15"/>
      <c r="Z180" s="115"/>
      <c r="AA180" s="115"/>
      <c r="AB180" s="115"/>
      <c r="AC180" s="115"/>
      <c r="AD180" s="100"/>
      <c r="AE180" s="100"/>
      <c r="AF180" s="100"/>
      <c r="AG180" s="151"/>
      <c r="AH180" s="100"/>
      <c r="AI180" s="100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</row>
    <row r="181" spans="1:55" ht="15.75" customHeight="1">
      <c r="A181" s="147"/>
      <c r="B181" s="148"/>
      <c r="C181" s="149"/>
      <c r="D181" s="150"/>
      <c r="E181" s="150"/>
      <c r="F181" s="149"/>
      <c r="G181" s="149"/>
      <c r="H181" s="149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15"/>
      <c r="Z181" s="115"/>
      <c r="AA181" s="115"/>
      <c r="AB181" s="115"/>
      <c r="AC181" s="115"/>
      <c r="AD181" s="100"/>
      <c r="AE181" s="100"/>
      <c r="AF181" s="100"/>
      <c r="AG181" s="151"/>
      <c r="AH181" s="100"/>
      <c r="AI181" s="100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</row>
    <row r="182" spans="1:55" ht="15.75" customHeight="1">
      <c r="A182" s="147"/>
      <c r="B182" s="148"/>
      <c r="C182" s="149"/>
      <c r="D182" s="150"/>
      <c r="E182" s="150"/>
      <c r="F182" s="149"/>
      <c r="G182" s="149"/>
      <c r="H182" s="149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15"/>
      <c r="Z182" s="115"/>
      <c r="AA182" s="115"/>
      <c r="AB182" s="115"/>
      <c r="AC182" s="115"/>
      <c r="AD182" s="100"/>
      <c r="AE182" s="100"/>
      <c r="AF182" s="100"/>
      <c r="AG182" s="151"/>
      <c r="AH182" s="100"/>
      <c r="AI182" s="100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</row>
    <row r="183" spans="1:55" ht="15.75" customHeight="1">
      <c r="A183" s="147"/>
      <c r="B183" s="148"/>
      <c r="C183" s="149"/>
      <c r="D183" s="150"/>
      <c r="E183" s="150"/>
      <c r="F183" s="149"/>
      <c r="G183" s="149"/>
      <c r="H183" s="149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15"/>
      <c r="Z183" s="115"/>
      <c r="AA183" s="115"/>
      <c r="AB183" s="115"/>
      <c r="AC183" s="115"/>
      <c r="AD183" s="100"/>
      <c r="AE183" s="100"/>
      <c r="AF183" s="100"/>
      <c r="AG183" s="151"/>
      <c r="AH183" s="100"/>
      <c r="AI183" s="100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</row>
    <row r="184" spans="1:55" ht="15.75" customHeight="1">
      <c r="A184" s="147"/>
      <c r="B184" s="148"/>
      <c r="C184" s="149"/>
      <c r="D184" s="150"/>
      <c r="E184" s="150"/>
      <c r="F184" s="149"/>
      <c r="G184" s="149"/>
      <c r="H184" s="149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15"/>
      <c r="Z184" s="115"/>
      <c r="AA184" s="115"/>
      <c r="AB184" s="115"/>
      <c r="AC184" s="115"/>
      <c r="AD184" s="100"/>
      <c r="AE184" s="100"/>
      <c r="AF184" s="100"/>
      <c r="AG184" s="151"/>
      <c r="AH184" s="100"/>
      <c r="AI184" s="100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</row>
    <row r="185" spans="1:55" ht="15.75" customHeight="1">
      <c r="A185" s="147"/>
      <c r="B185" s="148"/>
      <c r="C185" s="149"/>
      <c r="D185" s="150"/>
      <c r="E185" s="150"/>
      <c r="F185" s="149"/>
      <c r="G185" s="149"/>
      <c r="H185" s="149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15"/>
      <c r="Z185" s="115"/>
      <c r="AA185" s="115"/>
      <c r="AB185" s="115"/>
      <c r="AC185" s="115"/>
      <c r="AD185" s="100"/>
      <c r="AE185" s="100"/>
      <c r="AF185" s="100"/>
      <c r="AG185" s="151"/>
      <c r="AH185" s="100"/>
      <c r="AI185" s="100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</row>
    <row r="186" spans="1:55" ht="15.75" customHeight="1">
      <c r="A186" s="147"/>
      <c r="B186" s="148"/>
      <c r="C186" s="149"/>
      <c r="D186" s="150"/>
      <c r="E186" s="150"/>
      <c r="F186" s="149"/>
      <c r="G186" s="149"/>
      <c r="H186" s="149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15"/>
      <c r="Z186" s="115"/>
      <c r="AA186" s="115"/>
      <c r="AB186" s="115"/>
      <c r="AC186" s="115"/>
      <c r="AD186" s="100"/>
      <c r="AE186" s="100"/>
      <c r="AF186" s="100"/>
      <c r="AG186" s="151"/>
      <c r="AH186" s="100"/>
      <c r="AI186" s="100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</row>
    <row r="187" spans="1:55" ht="15.75" customHeight="1">
      <c r="A187" s="147"/>
      <c r="B187" s="148"/>
      <c r="C187" s="149"/>
      <c r="D187" s="150"/>
      <c r="E187" s="150"/>
      <c r="F187" s="149"/>
      <c r="G187" s="149"/>
      <c r="H187" s="149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15"/>
      <c r="Z187" s="115"/>
      <c r="AA187" s="115"/>
      <c r="AB187" s="115"/>
      <c r="AC187" s="115"/>
      <c r="AD187" s="100"/>
      <c r="AE187" s="100"/>
      <c r="AF187" s="100"/>
      <c r="AG187" s="151"/>
      <c r="AH187" s="100"/>
      <c r="AI187" s="100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</row>
    <row r="188" spans="1:55" ht="15.75" customHeight="1">
      <c r="A188" s="147"/>
      <c r="B188" s="148"/>
      <c r="C188" s="149"/>
      <c r="D188" s="150"/>
      <c r="E188" s="150"/>
      <c r="F188" s="149"/>
      <c r="G188" s="149"/>
      <c r="H188" s="149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15"/>
      <c r="Z188" s="115"/>
      <c r="AA188" s="115"/>
      <c r="AB188" s="115"/>
      <c r="AC188" s="115"/>
      <c r="AD188" s="100"/>
      <c r="AE188" s="100"/>
      <c r="AF188" s="100"/>
      <c r="AG188" s="151"/>
      <c r="AH188" s="100"/>
      <c r="AI188" s="100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</row>
    <row r="189" spans="1:55" ht="15.75" customHeight="1">
      <c r="A189" s="147"/>
      <c r="B189" s="148"/>
      <c r="C189" s="149"/>
      <c r="D189" s="150"/>
      <c r="E189" s="150"/>
      <c r="F189" s="149"/>
      <c r="G189" s="149"/>
      <c r="H189" s="149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15"/>
      <c r="Z189" s="115"/>
      <c r="AA189" s="115"/>
      <c r="AB189" s="115"/>
      <c r="AC189" s="115"/>
      <c r="AD189" s="100"/>
      <c r="AE189" s="100"/>
      <c r="AF189" s="100"/>
      <c r="AG189" s="151"/>
      <c r="AH189" s="100"/>
      <c r="AI189" s="100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  <c r="BB189" s="115"/>
      <c r="BC189" s="115"/>
    </row>
    <row r="190" spans="1:55" ht="15.75" customHeight="1">
      <c r="A190" s="147"/>
      <c r="B190" s="148"/>
      <c r="C190" s="149"/>
      <c r="D190" s="150"/>
      <c r="E190" s="150"/>
      <c r="F190" s="149"/>
      <c r="G190" s="149"/>
      <c r="H190" s="149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15"/>
      <c r="Z190" s="115"/>
      <c r="AA190" s="115"/>
      <c r="AB190" s="115"/>
      <c r="AC190" s="115"/>
      <c r="AD190" s="100"/>
      <c r="AE190" s="100"/>
      <c r="AF190" s="100"/>
      <c r="AG190" s="151"/>
      <c r="AH190" s="100"/>
      <c r="AI190" s="100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</row>
    <row r="191" spans="1:55" ht="15.75" customHeight="1">
      <c r="A191" s="147"/>
      <c r="B191" s="148"/>
      <c r="C191" s="149"/>
      <c r="D191" s="150"/>
      <c r="E191" s="150"/>
      <c r="F191" s="149"/>
      <c r="G191" s="149"/>
      <c r="H191" s="149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15"/>
      <c r="Z191" s="115"/>
      <c r="AA191" s="115"/>
      <c r="AB191" s="115"/>
      <c r="AC191" s="115"/>
      <c r="AD191" s="100"/>
      <c r="AE191" s="100"/>
      <c r="AF191" s="100"/>
      <c r="AG191" s="151"/>
      <c r="AH191" s="100"/>
      <c r="AI191" s="100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  <c r="BB191" s="115"/>
      <c r="BC191" s="115"/>
    </row>
    <row r="192" spans="1:55" ht="15.75" customHeight="1">
      <c r="A192" s="147"/>
      <c r="B192" s="148"/>
      <c r="C192" s="149"/>
      <c r="D192" s="150"/>
      <c r="E192" s="150"/>
      <c r="F192" s="149"/>
      <c r="G192" s="149"/>
      <c r="H192" s="149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15"/>
      <c r="Z192" s="115"/>
      <c r="AA192" s="115"/>
      <c r="AB192" s="115"/>
      <c r="AC192" s="115"/>
      <c r="AD192" s="100"/>
      <c r="AE192" s="100"/>
      <c r="AF192" s="100"/>
      <c r="AG192" s="151"/>
      <c r="AH192" s="100"/>
      <c r="AI192" s="100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</row>
    <row r="193" spans="1:55" ht="15.75" customHeight="1">
      <c r="A193" s="147"/>
      <c r="B193" s="148"/>
      <c r="C193" s="149"/>
      <c r="D193" s="150"/>
      <c r="E193" s="150"/>
      <c r="F193" s="149"/>
      <c r="G193" s="149"/>
      <c r="H193" s="149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15"/>
      <c r="Z193" s="115"/>
      <c r="AA193" s="115"/>
      <c r="AB193" s="115"/>
      <c r="AC193" s="115"/>
      <c r="AD193" s="100"/>
      <c r="AE193" s="100"/>
      <c r="AF193" s="100"/>
      <c r="AG193" s="151"/>
      <c r="AH193" s="100"/>
      <c r="AI193" s="100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</row>
    <row r="194" spans="1:55" ht="15.75" customHeight="1">
      <c r="A194" s="147"/>
      <c r="B194" s="148"/>
      <c r="C194" s="149"/>
      <c r="D194" s="150"/>
      <c r="E194" s="150"/>
      <c r="F194" s="149"/>
      <c r="G194" s="149"/>
      <c r="H194" s="149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15"/>
      <c r="Z194" s="115"/>
      <c r="AA194" s="115"/>
      <c r="AB194" s="115"/>
      <c r="AC194" s="115"/>
      <c r="AD194" s="100"/>
      <c r="AE194" s="100"/>
      <c r="AF194" s="100"/>
      <c r="AG194" s="151"/>
      <c r="AH194" s="100"/>
      <c r="AI194" s="100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</row>
    <row r="195" spans="1:55" ht="15.75" customHeight="1">
      <c r="A195" s="147"/>
      <c r="B195" s="148"/>
      <c r="C195" s="149"/>
      <c r="D195" s="150"/>
      <c r="E195" s="150"/>
      <c r="F195" s="149"/>
      <c r="G195" s="149"/>
      <c r="H195" s="149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15"/>
      <c r="Z195" s="115"/>
      <c r="AA195" s="115"/>
      <c r="AB195" s="115"/>
      <c r="AC195" s="115"/>
      <c r="AD195" s="100"/>
      <c r="AE195" s="100"/>
      <c r="AF195" s="100"/>
      <c r="AG195" s="151"/>
      <c r="AH195" s="100"/>
      <c r="AI195" s="100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</row>
    <row r="196" spans="1:55" ht="15.75" customHeight="1">
      <c r="A196" s="147"/>
      <c r="B196" s="148"/>
      <c r="C196" s="149"/>
      <c r="D196" s="150"/>
      <c r="E196" s="150"/>
      <c r="F196" s="149"/>
      <c r="G196" s="149"/>
      <c r="H196" s="149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15"/>
      <c r="Z196" s="115"/>
      <c r="AA196" s="115"/>
      <c r="AB196" s="115"/>
      <c r="AC196" s="115"/>
      <c r="AD196" s="100"/>
      <c r="AE196" s="100"/>
      <c r="AF196" s="100"/>
      <c r="AG196" s="151"/>
      <c r="AH196" s="100"/>
      <c r="AI196" s="100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</row>
    <row r="197" spans="1:55" ht="15.75" customHeight="1">
      <c r="A197" s="147"/>
      <c r="B197" s="148"/>
      <c r="C197" s="149"/>
      <c r="D197" s="150"/>
      <c r="E197" s="150"/>
      <c r="F197" s="149"/>
      <c r="G197" s="149"/>
      <c r="H197" s="149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15"/>
      <c r="Z197" s="115"/>
      <c r="AA197" s="115"/>
      <c r="AB197" s="115"/>
      <c r="AC197" s="115"/>
      <c r="AD197" s="100"/>
      <c r="AE197" s="100"/>
      <c r="AF197" s="100"/>
      <c r="AG197" s="151"/>
      <c r="AH197" s="100"/>
      <c r="AI197" s="100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5"/>
      <c r="BC197" s="115"/>
    </row>
    <row r="198" spans="1:55" ht="15.75" customHeight="1">
      <c r="A198" s="147"/>
      <c r="B198" s="148"/>
      <c r="C198" s="149"/>
      <c r="D198" s="150"/>
      <c r="E198" s="150"/>
      <c r="F198" s="149"/>
      <c r="G198" s="149"/>
      <c r="H198" s="149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15"/>
      <c r="Z198" s="115"/>
      <c r="AA198" s="115"/>
      <c r="AB198" s="115"/>
      <c r="AC198" s="115"/>
      <c r="AD198" s="100"/>
      <c r="AE198" s="100"/>
      <c r="AF198" s="100"/>
      <c r="AG198" s="151"/>
      <c r="AH198" s="100"/>
      <c r="AI198" s="100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15"/>
    </row>
    <row r="199" spans="1:55" ht="15.75" customHeight="1">
      <c r="A199" s="147"/>
      <c r="B199" s="148"/>
      <c r="C199" s="149"/>
      <c r="D199" s="150"/>
      <c r="E199" s="150"/>
      <c r="F199" s="149"/>
      <c r="G199" s="149"/>
      <c r="H199" s="149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15"/>
      <c r="Z199" s="115"/>
      <c r="AA199" s="115"/>
      <c r="AB199" s="115"/>
      <c r="AC199" s="115"/>
      <c r="AD199" s="100"/>
      <c r="AE199" s="100"/>
      <c r="AF199" s="100"/>
      <c r="AG199" s="151"/>
      <c r="AH199" s="100"/>
      <c r="AI199" s="100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</row>
    <row r="200" spans="1:55" ht="15.75" customHeight="1">
      <c r="A200" s="147"/>
      <c r="B200" s="148"/>
      <c r="C200" s="149"/>
      <c r="D200" s="150"/>
      <c r="E200" s="150"/>
      <c r="F200" s="149"/>
      <c r="G200" s="149"/>
      <c r="H200" s="149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15"/>
      <c r="Z200" s="115"/>
      <c r="AA200" s="115"/>
      <c r="AB200" s="115"/>
      <c r="AC200" s="115"/>
      <c r="AD200" s="100"/>
      <c r="AE200" s="100"/>
      <c r="AF200" s="100"/>
      <c r="AG200" s="151"/>
      <c r="AH200" s="100"/>
      <c r="AI200" s="100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</row>
    <row r="201" spans="1:55" ht="15.75" customHeight="1">
      <c r="A201" s="147"/>
      <c r="B201" s="148"/>
      <c r="C201" s="149"/>
      <c r="D201" s="150"/>
      <c r="E201" s="150"/>
      <c r="F201" s="149"/>
      <c r="G201" s="149"/>
      <c r="H201" s="149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15"/>
      <c r="Z201" s="115"/>
      <c r="AA201" s="115"/>
      <c r="AB201" s="115"/>
      <c r="AC201" s="115"/>
      <c r="AD201" s="100"/>
      <c r="AE201" s="100"/>
      <c r="AF201" s="100"/>
      <c r="AG201" s="151"/>
      <c r="AH201" s="100"/>
      <c r="AI201" s="100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15"/>
    </row>
    <row r="202" spans="1:55" ht="15.75" customHeight="1">
      <c r="A202" s="147"/>
      <c r="B202" s="148"/>
      <c r="C202" s="149"/>
      <c r="D202" s="150"/>
      <c r="E202" s="150"/>
      <c r="F202" s="149"/>
      <c r="G202" s="149"/>
      <c r="H202" s="149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15"/>
      <c r="Z202" s="115"/>
      <c r="AA202" s="115"/>
      <c r="AB202" s="115"/>
      <c r="AC202" s="115"/>
      <c r="AD202" s="100"/>
      <c r="AE202" s="100"/>
      <c r="AF202" s="100"/>
      <c r="AG202" s="151"/>
      <c r="AH202" s="100"/>
      <c r="AI202" s="100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15"/>
    </row>
    <row r="203" spans="1:55" ht="15.75" customHeight="1">
      <c r="A203" s="147"/>
      <c r="B203" s="148"/>
      <c r="C203" s="149"/>
      <c r="D203" s="150"/>
      <c r="E203" s="150"/>
      <c r="F203" s="149"/>
      <c r="G203" s="149"/>
      <c r="H203" s="149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15"/>
      <c r="Z203" s="115"/>
      <c r="AA203" s="115"/>
      <c r="AB203" s="115"/>
      <c r="AC203" s="115"/>
      <c r="AD203" s="100"/>
      <c r="AE203" s="100"/>
      <c r="AF203" s="100"/>
      <c r="AG203" s="151"/>
      <c r="AH203" s="100"/>
      <c r="AI203" s="100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15"/>
    </row>
    <row r="204" spans="1:55" ht="15.75" customHeight="1">
      <c r="A204" s="147"/>
      <c r="B204" s="148"/>
      <c r="C204" s="149"/>
      <c r="D204" s="150"/>
      <c r="E204" s="150"/>
      <c r="F204" s="149"/>
      <c r="G204" s="149"/>
      <c r="H204" s="149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15"/>
      <c r="Z204" s="115"/>
      <c r="AA204" s="115"/>
      <c r="AB204" s="115"/>
      <c r="AC204" s="115"/>
      <c r="AD204" s="100"/>
      <c r="AE204" s="100"/>
      <c r="AF204" s="100"/>
      <c r="AG204" s="151"/>
      <c r="AH204" s="100"/>
      <c r="AI204" s="100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15"/>
    </row>
    <row r="205" spans="1:55" ht="15.75" customHeight="1">
      <c r="A205" s="147"/>
      <c r="B205" s="148"/>
      <c r="C205" s="149"/>
      <c r="D205" s="150"/>
      <c r="E205" s="150"/>
      <c r="F205" s="149"/>
      <c r="G205" s="149"/>
      <c r="H205" s="149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15"/>
      <c r="Z205" s="115"/>
      <c r="AA205" s="115"/>
      <c r="AB205" s="115"/>
      <c r="AC205" s="115"/>
      <c r="AD205" s="100"/>
      <c r="AE205" s="100"/>
      <c r="AF205" s="100"/>
      <c r="AG205" s="151"/>
      <c r="AH205" s="100"/>
      <c r="AI205" s="100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</row>
    <row r="206" spans="1:55" ht="15.75" customHeight="1">
      <c r="A206" s="147"/>
      <c r="B206" s="148"/>
      <c r="C206" s="149"/>
      <c r="D206" s="150"/>
      <c r="E206" s="150"/>
      <c r="F206" s="149"/>
      <c r="G206" s="149"/>
      <c r="H206" s="149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15"/>
      <c r="Z206" s="115"/>
      <c r="AA206" s="115"/>
      <c r="AB206" s="115"/>
      <c r="AC206" s="115"/>
      <c r="AD206" s="100"/>
      <c r="AE206" s="100"/>
      <c r="AF206" s="100"/>
      <c r="AG206" s="151"/>
      <c r="AH206" s="100"/>
      <c r="AI206" s="100"/>
      <c r="AJ206" s="115"/>
      <c r="AK206" s="115"/>
      <c r="AL206" s="115"/>
      <c r="AM206" s="115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115"/>
      <c r="BA206" s="115"/>
      <c r="BB206" s="115"/>
      <c r="BC206" s="115"/>
    </row>
    <row r="207" spans="1:55" ht="15.75" customHeight="1">
      <c r="A207" s="147"/>
      <c r="B207" s="148"/>
      <c r="C207" s="149"/>
      <c r="D207" s="150"/>
      <c r="E207" s="150"/>
      <c r="F207" s="149"/>
      <c r="G207" s="149"/>
      <c r="H207" s="149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15"/>
      <c r="Z207" s="115"/>
      <c r="AA207" s="115"/>
      <c r="AB207" s="115"/>
      <c r="AC207" s="115"/>
      <c r="AD207" s="100"/>
      <c r="AE207" s="100"/>
      <c r="AF207" s="100"/>
      <c r="AG207" s="151"/>
      <c r="AH207" s="100"/>
      <c r="AI207" s="100"/>
      <c r="AJ207" s="115"/>
      <c r="AK207" s="115"/>
      <c r="AL207" s="115"/>
      <c r="AM207" s="115"/>
      <c r="AN207" s="115"/>
      <c r="AO207" s="115"/>
      <c r="AP207" s="115"/>
      <c r="AQ207" s="115"/>
      <c r="AR207" s="115"/>
      <c r="AS207" s="115"/>
      <c r="AT207" s="115"/>
      <c r="AU207" s="115"/>
      <c r="AV207" s="115"/>
      <c r="AW207" s="115"/>
      <c r="AX207" s="115"/>
      <c r="AY207" s="115"/>
      <c r="AZ207" s="115"/>
      <c r="BA207" s="115"/>
      <c r="BB207" s="115"/>
      <c r="BC207" s="115"/>
    </row>
    <row r="208" spans="1:55" ht="15.75" customHeight="1">
      <c r="A208" s="147"/>
      <c r="B208" s="148"/>
      <c r="C208" s="149"/>
      <c r="D208" s="150"/>
      <c r="E208" s="150"/>
      <c r="F208" s="149"/>
      <c r="G208" s="149"/>
      <c r="H208" s="149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15"/>
      <c r="Z208" s="115"/>
      <c r="AA208" s="115"/>
      <c r="AB208" s="115"/>
      <c r="AC208" s="115"/>
      <c r="AD208" s="100"/>
      <c r="AE208" s="100"/>
      <c r="AF208" s="100"/>
      <c r="AG208" s="151"/>
      <c r="AH208" s="100"/>
      <c r="AI208" s="100"/>
      <c r="AJ208" s="115"/>
      <c r="AK208" s="115"/>
      <c r="AL208" s="115"/>
      <c r="AM208" s="115"/>
      <c r="AN208" s="115"/>
      <c r="AO208" s="115"/>
      <c r="AP208" s="115"/>
      <c r="AQ208" s="115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15"/>
    </row>
    <row r="209" spans="1:55" ht="15.75" customHeight="1">
      <c r="A209" s="147"/>
      <c r="B209" s="148"/>
      <c r="C209" s="149"/>
      <c r="D209" s="150"/>
      <c r="E209" s="150"/>
      <c r="F209" s="149"/>
      <c r="G209" s="149"/>
      <c r="H209" s="149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15"/>
      <c r="Z209" s="115"/>
      <c r="AA209" s="115"/>
      <c r="AB209" s="115"/>
      <c r="AC209" s="115"/>
      <c r="AD209" s="100"/>
      <c r="AE209" s="100"/>
      <c r="AF209" s="100"/>
      <c r="AG209" s="151"/>
      <c r="AH209" s="100"/>
      <c r="AI209" s="100"/>
      <c r="AJ209" s="115"/>
      <c r="AK209" s="115"/>
      <c r="AL209" s="115"/>
      <c r="AM209" s="115"/>
      <c r="AN209" s="115"/>
      <c r="AO209" s="115"/>
      <c r="AP209" s="115"/>
      <c r="AQ209" s="115"/>
      <c r="AR209" s="115"/>
      <c r="AS209" s="115"/>
      <c r="AT209" s="115"/>
      <c r="AU209" s="115"/>
      <c r="AV209" s="115"/>
      <c r="AW209" s="115"/>
      <c r="AX209" s="115"/>
      <c r="AY209" s="115"/>
      <c r="AZ209" s="115"/>
      <c r="BA209" s="115"/>
      <c r="BB209" s="115"/>
      <c r="BC209" s="115"/>
    </row>
    <row r="210" spans="1:55" ht="15.75" customHeight="1">
      <c r="A210" s="147"/>
      <c r="B210" s="148"/>
      <c r="C210" s="149"/>
      <c r="D210" s="150"/>
      <c r="E210" s="150"/>
      <c r="F210" s="149"/>
      <c r="G210" s="149"/>
      <c r="H210" s="149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15"/>
      <c r="Z210" s="115"/>
      <c r="AA210" s="115"/>
      <c r="AB210" s="115"/>
      <c r="AC210" s="115"/>
      <c r="AD210" s="100"/>
      <c r="AE210" s="100"/>
      <c r="AF210" s="100"/>
      <c r="AG210" s="151"/>
      <c r="AH210" s="100"/>
      <c r="AI210" s="100"/>
      <c r="AJ210" s="115"/>
      <c r="AK210" s="115"/>
      <c r="AL210" s="115"/>
      <c r="AM210" s="115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5"/>
    </row>
    <row r="211" spans="1:55" ht="15.75" customHeight="1">
      <c r="A211" s="147"/>
      <c r="B211" s="148"/>
      <c r="C211" s="149"/>
      <c r="D211" s="150"/>
      <c r="E211" s="150"/>
      <c r="F211" s="149"/>
      <c r="G211" s="149"/>
      <c r="H211" s="149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15"/>
      <c r="Z211" s="115"/>
      <c r="AA211" s="115"/>
      <c r="AB211" s="115"/>
      <c r="AC211" s="115"/>
      <c r="AD211" s="100"/>
      <c r="AE211" s="100"/>
      <c r="AF211" s="100"/>
      <c r="AG211" s="151"/>
      <c r="AH211" s="100"/>
      <c r="AI211" s="100"/>
      <c r="AJ211" s="115"/>
      <c r="AK211" s="115"/>
      <c r="AL211" s="115"/>
      <c r="AM211" s="115"/>
      <c r="AN211" s="115"/>
      <c r="AO211" s="115"/>
      <c r="AP211" s="115"/>
      <c r="AQ211" s="115"/>
      <c r="AR211" s="115"/>
      <c r="AS211" s="115"/>
      <c r="AT211" s="115"/>
      <c r="AU211" s="115"/>
      <c r="AV211" s="115"/>
      <c r="AW211" s="115"/>
      <c r="AX211" s="115"/>
      <c r="AY211" s="115"/>
      <c r="AZ211" s="115"/>
      <c r="BA211" s="115"/>
      <c r="BB211" s="115"/>
      <c r="BC211" s="115"/>
    </row>
    <row r="212" spans="1:55" ht="15.75" customHeight="1">
      <c r="A212" s="147"/>
      <c r="B212" s="148"/>
      <c r="C212" s="149"/>
      <c r="D212" s="150"/>
      <c r="E212" s="150"/>
      <c r="F212" s="149"/>
      <c r="G212" s="149"/>
      <c r="H212" s="149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15"/>
      <c r="Z212" s="115"/>
      <c r="AA212" s="115"/>
      <c r="AB212" s="115"/>
      <c r="AC212" s="115"/>
      <c r="AD212" s="100"/>
      <c r="AE212" s="100"/>
      <c r="AF212" s="100"/>
      <c r="AG212" s="151"/>
      <c r="AH212" s="100"/>
      <c r="AI212" s="100"/>
      <c r="AJ212" s="115"/>
      <c r="AK212" s="115"/>
      <c r="AL212" s="115"/>
      <c r="AM212" s="115"/>
      <c r="AN212" s="115"/>
      <c r="AO212" s="115"/>
      <c r="AP212" s="115"/>
      <c r="AQ212" s="115"/>
      <c r="AR212" s="115"/>
      <c r="AS212" s="115"/>
      <c r="AT212" s="115"/>
      <c r="AU212" s="115"/>
      <c r="AV212" s="115"/>
      <c r="AW212" s="115"/>
      <c r="AX212" s="115"/>
      <c r="AY212" s="115"/>
      <c r="AZ212" s="115"/>
      <c r="BA212" s="115"/>
      <c r="BB212" s="115"/>
      <c r="BC212" s="115"/>
    </row>
    <row r="213" spans="1:55" ht="15.75" customHeight="1">
      <c r="A213" s="147"/>
      <c r="B213" s="148"/>
      <c r="C213" s="149"/>
      <c r="D213" s="150"/>
      <c r="E213" s="150"/>
      <c r="F213" s="149"/>
      <c r="G213" s="149"/>
      <c r="H213" s="149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15"/>
      <c r="Z213" s="115"/>
      <c r="AA213" s="115"/>
      <c r="AB213" s="115"/>
      <c r="AC213" s="115"/>
      <c r="AD213" s="100"/>
      <c r="AE213" s="100"/>
      <c r="AF213" s="100"/>
      <c r="AG213" s="151"/>
      <c r="AH213" s="100"/>
      <c r="AI213" s="100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</row>
    <row r="214" spans="1:55" ht="15.75" customHeight="1">
      <c r="A214" s="147"/>
      <c r="B214" s="148"/>
      <c r="C214" s="149"/>
      <c r="D214" s="150"/>
      <c r="E214" s="150"/>
      <c r="F214" s="149"/>
      <c r="G214" s="149"/>
      <c r="H214" s="149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15"/>
      <c r="Z214" s="115"/>
      <c r="AA214" s="115"/>
      <c r="AB214" s="115"/>
      <c r="AC214" s="115"/>
      <c r="AD214" s="100"/>
      <c r="AE214" s="100"/>
      <c r="AF214" s="100"/>
      <c r="AG214" s="151"/>
      <c r="AH214" s="100"/>
      <c r="AI214" s="100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</row>
    <row r="215" spans="1:55" ht="15.75" customHeight="1">
      <c r="A215" s="147"/>
      <c r="B215" s="148"/>
      <c r="C215" s="149"/>
      <c r="D215" s="150"/>
      <c r="E215" s="150"/>
      <c r="F215" s="149"/>
      <c r="G215" s="149"/>
      <c r="H215" s="149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15"/>
      <c r="Z215" s="115"/>
      <c r="AA215" s="115"/>
      <c r="AB215" s="115"/>
      <c r="AC215" s="115"/>
      <c r="AD215" s="100"/>
      <c r="AE215" s="100"/>
      <c r="AF215" s="100"/>
      <c r="AG215" s="151"/>
      <c r="AH215" s="100"/>
      <c r="AI215" s="100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</row>
    <row r="216" spans="1:55" ht="15.75" customHeight="1">
      <c r="A216" s="147"/>
      <c r="B216" s="148"/>
      <c r="C216" s="149"/>
      <c r="D216" s="150"/>
      <c r="E216" s="150"/>
      <c r="F216" s="149"/>
      <c r="G216" s="149"/>
      <c r="H216" s="149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15"/>
      <c r="Z216" s="115"/>
      <c r="AA216" s="115"/>
      <c r="AB216" s="115"/>
      <c r="AC216" s="115"/>
      <c r="AD216" s="100"/>
      <c r="AE216" s="100"/>
      <c r="AF216" s="100"/>
      <c r="AG216" s="151"/>
      <c r="AH216" s="100"/>
      <c r="AI216" s="100"/>
      <c r="AJ216" s="115"/>
      <c r="AK216" s="115"/>
      <c r="AL216" s="115"/>
      <c r="AM216" s="115"/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115"/>
      <c r="BA216" s="115"/>
      <c r="BB216" s="115"/>
      <c r="BC216" s="115"/>
    </row>
    <row r="217" spans="1:55" ht="15.75" customHeight="1">
      <c r="A217" s="147"/>
      <c r="B217" s="148"/>
      <c r="C217" s="149"/>
      <c r="D217" s="150"/>
      <c r="E217" s="150"/>
      <c r="F217" s="149"/>
      <c r="G217" s="149"/>
      <c r="H217" s="149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15"/>
      <c r="Z217" s="115"/>
      <c r="AA217" s="115"/>
      <c r="AB217" s="115"/>
      <c r="AC217" s="115"/>
      <c r="AD217" s="100"/>
      <c r="AE217" s="100"/>
      <c r="AF217" s="100"/>
      <c r="AG217" s="151"/>
      <c r="AH217" s="100"/>
      <c r="AI217" s="100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5"/>
      <c r="AZ217" s="115"/>
      <c r="BA217" s="115"/>
      <c r="BB217" s="115"/>
      <c r="BC217" s="115"/>
    </row>
    <row r="218" spans="1:55" ht="15.75" customHeight="1">
      <c r="A218" s="147"/>
      <c r="B218" s="148"/>
      <c r="C218" s="149"/>
      <c r="D218" s="150"/>
      <c r="E218" s="150"/>
      <c r="F218" s="149"/>
      <c r="G218" s="149"/>
      <c r="H218" s="149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15"/>
      <c r="Z218" s="115"/>
      <c r="AA218" s="115"/>
      <c r="AB218" s="115"/>
      <c r="AC218" s="115"/>
      <c r="AD218" s="100"/>
      <c r="AE218" s="100"/>
      <c r="AF218" s="100"/>
      <c r="AG218" s="151"/>
      <c r="AH218" s="100"/>
      <c r="AI218" s="100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5"/>
      <c r="AZ218" s="115"/>
      <c r="BA218" s="115"/>
      <c r="BB218" s="115"/>
      <c r="BC218" s="115"/>
    </row>
    <row r="219" spans="1:55" ht="15.75" customHeight="1">
      <c r="A219" s="147"/>
      <c r="B219" s="148"/>
      <c r="C219" s="149"/>
      <c r="D219" s="150"/>
      <c r="E219" s="150"/>
      <c r="F219" s="149"/>
      <c r="G219" s="149"/>
      <c r="H219" s="149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15"/>
      <c r="Z219" s="115"/>
      <c r="AA219" s="115"/>
      <c r="AB219" s="115"/>
      <c r="AC219" s="115"/>
      <c r="AD219" s="100"/>
      <c r="AE219" s="100"/>
      <c r="AF219" s="100"/>
      <c r="AG219" s="151"/>
      <c r="AH219" s="100"/>
      <c r="AI219" s="100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5"/>
      <c r="AZ219" s="115"/>
      <c r="BA219" s="115"/>
      <c r="BB219" s="115"/>
      <c r="BC219" s="115"/>
    </row>
    <row r="220" spans="1:55" ht="15.75" customHeight="1">
      <c r="A220" s="147"/>
      <c r="B220" s="148"/>
      <c r="C220" s="149"/>
      <c r="D220" s="150"/>
      <c r="E220" s="150"/>
      <c r="F220" s="149"/>
      <c r="G220" s="149"/>
      <c r="H220" s="149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15"/>
      <c r="Z220" s="115"/>
      <c r="AA220" s="115"/>
      <c r="AB220" s="115"/>
      <c r="AC220" s="115"/>
      <c r="AD220" s="100"/>
      <c r="AE220" s="100"/>
      <c r="AF220" s="100"/>
      <c r="AG220" s="151"/>
      <c r="AH220" s="100"/>
      <c r="AI220" s="100"/>
      <c r="AJ220" s="115"/>
      <c r="AK220" s="115"/>
      <c r="AL220" s="115"/>
      <c r="AM220" s="115"/>
      <c r="AN220" s="115"/>
      <c r="AO220" s="115"/>
      <c r="AP220" s="115"/>
      <c r="AQ220" s="115"/>
      <c r="AR220" s="115"/>
      <c r="AS220" s="115"/>
      <c r="AT220" s="115"/>
      <c r="AU220" s="115"/>
      <c r="AV220" s="115"/>
      <c r="AW220" s="115"/>
      <c r="AX220" s="115"/>
      <c r="AY220" s="115"/>
      <c r="AZ220" s="115"/>
      <c r="BA220" s="115"/>
      <c r="BB220" s="115"/>
      <c r="BC220" s="115"/>
    </row>
    <row r="221" spans="1:55" ht="15.75" customHeight="1">
      <c r="A221" s="147"/>
      <c r="B221" s="148"/>
      <c r="C221" s="149"/>
      <c r="D221" s="150"/>
      <c r="E221" s="150"/>
      <c r="F221" s="149"/>
      <c r="G221" s="149"/>
      <c r="H221" s="149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15"/>
      <c r="Z221" s="115"/>
      <c r="AA221" s="115"/>
      <c r="AB221" s="115"/>
      <c r="AC221" s="115"/>
      <c r="AD221" s="100"/>
      <c r="AE221" s="100"/>
      <c r="AF221" s="100"/>
      <c r="AG221" s="151"/>
      <c r="AH221" s="100"/>
      <c r="AI221" s="100"/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  <c r="AV221" s="115"/>
      <c r="AW221" s="115"/>
      <c r="AX221" s="115"/>
      <c r="AY221" s="115"/>
      <c r="AZ221" s="115"/>
      <c r="BA221" s="115"/>
      <c r="BB221" s="115"/>
      <c r="BC221" s="115"/>
    </row>
    <row r="222" spans="1:55" ht="15.75" customHeight="1">
      <c r="A222" s="147"/>
      <c r="B222" s="148"/>
      <c r="C222" s="149"/>
      <c r="D222" s="150"/>
      <c r="E222" s="150"/>
      <c r="F222" s="149"/>
      <c r="G222" s="149"/>
      <c r="H222" s="149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15"/>
      <c r="Z222" s="115"/>
      <c r="AA222" s="115"/>
      <c r="AB222" s="115"/>
      <c r="AC222" s="115"/>
      <c r="AD222" s="100"/>
      <c r="AE222" s="100"/>
      <c r="AF222" s="100"/>
      <c r="AG222" s="151"/>
      <c r="AH222" s="100"/>
      <c r="AI222" s="100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15"/>
    </row>
    <row r="223" spans="1:55" ht="15.75" customHeight="1">
      <c r="A223" s="147"/>
      <c r="B223" s="148"/>
      <c r="C223" s="149"/>
      <c r="D223" s="150"/>
      <c r="E223" s="150"/>
      <c r="F223" s="149"/>
      <c r="G223" s="149"/>
      <c r="H223" s="149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15"/>
      <c r="Z223" s="115"/>
      <c r="AA223" s="115"/>
      <c r="AB223" s="115"/>
      <c r="AC223" s="115"/>
      <c r="AD223" s="100"/>
      <c r="AE223" s="100"/>
      <c r="AF223" s="100"/>
      <c r="AG223" s="151"/>
      <c r="AH223" s="100"/>
      <c r="AI223" s="100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</row>
    <row r="224" spans="1:55" ht="15.75" customHeight="1">
      <c r="A224" s="147"/>
      <c r="B224" s="148"/>
      <c r="C224" s="149"/>
      <c r="D224" s="150"/>
      <c r="E224" s="150"/>
      <c r="F224" s="149"/>
      <c r="G224" s="149"/>
      <c r="H224" s="149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15"/>
      <c r="Z224" s="115"/>
      <c r="AA224" s="115"/>
      <c r="AB224" s="115"/>
      <c r="AC224" s="115"/>
      <c r="AD224" s="100"/>
      <c r="AE224" s="100"/>
      <c r="AF224" s="100"/>
      <c r="AG224" s="151"/>
      <c r="AH224" s="100"/>
      <c r="AI224" s="100"/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</row>
    <row r="225" spans="1:55" ht="15.75" customHeight="1">
      <c r="A225" s="147"/>
      <c r="B225" s="148"/>
      <c r="C225" s="149"/>
      <c r="D225" s="150"/>
      <c r="E225" s="150"/>
      <c r="F225" s="149"/>
      <c r="G225" s="149"/>
      <c r="H225" s="149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15"/>
      <c r="Z225" s="115"/>
      <c r="AA225" s="115"/>
      <c r="AB225" s="115"/>
      <c r="AC225" s="115"/>
      <c r="AD225" s="100"/>
      <c r="AE225" s="100"/>
      <c r="AF225" s="100"/>
      <c r="AG225" s="151"/>
      <c r="AH225" s="100"/>
      <c r="AI225" s="100"/>
      <c r="AJ225" s="115"/>
      <c r="AK225" s="115"/>
      <c r="AL225" s="115"/>
      <c r="AM225" s="115"/>
      <c r="AN225" s="115"/>
      <c r="AO225" s="115"/>
      <c r="AP225" s="115"/>
      <c r="AQ225" s="115"/>
      <c r="AR225" s="115"/>
      <c r="AS225" s="115"/>
      <c r="AT225" s="115"/>
      <c r="AU225" s="115"/>
      <c r="AV225" s="115"/>
      <c r="AW225" s="115"/>
      <c r="AX225" s="115"/>
      <c r="AY225" s="115"/>
      <c r="AZ225" s="115"/>
      <c r="BA225" s="115"/>
      <c r="BB225" s="115"/>
      <c r="BC225" s="115"/>
    </row>
    <row r="226" spans="1:55" ht="15.75" customHeight="1">
      <c r="A226" s="147"/>
      <c r="B226" s="148"/>
      <c r="C226" s="149"/>
      <c r="D226" s="150"/>
      <c r="E226" s="150"/>
      <c r="F226" s="149"/>
      <c r="G226" s="149"/>
      <c r="H226" s="149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15"/>
      <c r="Z226" s="115"/>
      <c r="AA226" s="115"/>
      <c r="AB226" s="115"/>
      <c r="AC226" s="115"/>
      <c r="AD226" s="100"/>
      <c r="AE226" s="100"/>
      <c r="AF226" s="100"/>
      <c r="AG226" s="151"/>
      <c r="AH226" s="100"/>
      <c r="AI226" s="100"/>
      <c r="AJ226" s="115"/>
      <c r="AK226" s="115"/>
      <c r="AL226" s="115"/>
      <c r="AM226" s="115"/>
      <c r="AN226" s="115"/>
      <c r="AO226" s="115"/>
      <c r="AP226" s="115"/>
      <c r="AQ226" s="115"/>
      <c r="AR226" s="115"/>
      <c r="AS226" s="115"/>
      <c r="AT226" s="115"/>
      <c r="AU226" s="115"/>
      <c r="AV226" s="115"/>
      <c r="AW226" s="115"/>
      <c r="AX226" s="115"/>
      <c r="AY226" s="115"/>
      <c r="AZ226" s="115"/>
      <c r="BA226" s="115"/>
      <c r="BB226" s="115"/>
      <c r="BC226" s="115"/>
    </row>
    <row r="227" spans="1:55" ht="15.75" customHeight="1">
      <c r="A227" s="147"/>
      <c r="B227" s="148"/>
      <c r="C227" s="149"/>
      <c r="D227" s="150"/>
      <c r="E227" s="150"/>
      <c r="F227" s="149"/>
      <c r="G227" s="149"/>
      <c r="H227" s="149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15"/>
      <c r="Z227" s="115"/>
      <c r="AA227" s="115"/>
      <c r="AB227" s="115"/>
      <c r="AC227" s="115"/>
      <c r="AD227" s="100"/>
      <c r="AE227" s="100"/>
      <c r="AF227" s="100"/>
      <c r="AG227" s="151"/>
      <c r="AH227" s="100"/>
      <c r="AI227" s="100"/>
      <c r="AJ227" s="115"/>
      <c r="AK227" s="115"/>
      <c r="AL227" s="115"/>
      <c r="AM227" s="115"/>
      <c r="AN227" s="115"/>
      <c r="AO227" s="115"/>
      <c r="AP227" s="115"/>
      <c r="AQ227" s="115"/>
      <c r="AR227" s="115"/>
      <c r="AS227" s="115"/>
      <c r="AT227" s="115"/>
      <c r="AU227" s="115"/>
      <c r="AV227" s="115"/>
      <c r="AW227" s="115"/>
      <c r="AX227" s="115"/>
      <c r="AY227" s="115"/>
      <c r="AZ227" s="115"/>
      <c r="BA227" s="115"/>
      <c r="BB227" s="115"/>
      <c r="BC227" s="115"/>
    </row>
    <row r="228" spans="1:55" ht="15.75" customHeight="1">
      <c r="A228" s="147"/>
      <c r="B228" s="148"/>
      <c r="C228" s="149"/>
      <c r="D228" s="150"/>
      <c r="E228" s="150"/>
      <c r="F228" s="149"/>
      <c r="G228" s="149"/>
      <c r="H228" s="149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15"/>
      <c r="Z228" s="115"/>
      <c r="AA228" s="115"/>
      <c r="AB228" s="115"/>
      <c r="AC228" s="115"/>
      <c r="AD228" s="100"/>
      <c r="AE228" s="100"/>
      <c r="AF228" s="100"/>
      <c r="AG228" s="151"/>
      <c r="AH228" s="100"/>
      <c r="AI228" s="100"/>
      <c r="AJ228" s="115"/>
      <c r="AK228" s="115"/>
      <c r="AL228" s="115"/>
      <c r="AM228" s="115"/>
      <c r="AN228" s="115"/>
      <c r="AO228" s="115"/>
      <c r="AP228" s="115"/>
      <c r="AQ228" s="115"/>
      <c r="AR228" s="115"/>
      <c r="AS228" s="115"/>
      <c r="AT228" s="115"/>
      <c r="AU228" s="115"/>
      <c r="AV228" s="115"/>
      <c r="AW228" s="115"/>
      <c r="AX228" s="115"/>
      <c r="AY228" s="115"/>
      <c r="AZ228" s="115"/>
      <c r="BA228" s="115"/>
      <c r="BB228" s="115"/>
      <c r="BC228" s="115"/>
    </row>
    <row r="229" spans="1:55" ht="15.75" customHeight="1">
      <c r="A229" s="147"/>
      <c r="B229" s="148"/>
      <c r="C229" s="149"/>
      <c r="D229" s="150"/>
      <c r="E229" s="150"/>
      <c r="F229" s="149"/>
      <c r="G229" s="149"/>
      <c r="H229" s="149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15"/>
      <c r="Z229" s="115"/>
      <c r="AA229" s="115"/>
      <c r="AB229" s="115"/>
      <c r="AC229" s="115"/>
      <c r="AD229" s="100"/>
      <c r="AE229" s="100"/>
      <c r="AF229" s="100"/>
      <c r="AG229" s="151"/>
      <c r="AH229" s="100"/>
      <c r="AI229" s="100"/>
      <c r="AJ229" s="115"/>
      <c r="AK229" s="115"/>
      <c r="AL229" s="115"/>
      <c r="AM229" s="115"/>
      <c r="AN229" s="115"/>
      <c r="AO229" s="115"/>
      <c r="AP229" s="115"/>
      <c r="AQ229" s="115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15"/>
      <c r="BC229" s="115"/>
    </row>
    <row r="230" spans="1:55" ht="15.75" customHeight="1">
      <c r="A230" s="147"/>
      <c r="B230" s="148"/>
      <c r="C230" s="149"/>
      <c r="D230" s="150"/>
      <c r="E230" s="150"/>
      <c r="F230" s="149"/>
      <c r="G230" s="149"/>
      <c r="H230" s="149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15"/>
      <c r="Z230" s="115"/>
      <c r="AA230" s="115"/>
      <c r="AB230" s="115"/>
      <c r="AC230" s="115"/>
      <c r="AD230" s="100"/>
      <c r="AE230" s="100"/>
      <c r="AF230" s="100"/>
      <c r="AG230" s="151"/>
      <c r="AH230" s="100"/>
      <c r="AI230" s="100"/>
      <c r="AJ230" s="115"/>
      <c r="AK230" s="115"/>
      <c r="AL230" s="115"/>
      <c r="AM230" s="115"/>
      <c r="AN230" s="115"/>
      <c r="AO230" s="115"/>
      <c r="AP230" s="115"/>
      <c r="AQ230" s="115"/>
      <c r="AR230" s="115"/>
      <c r="AS230" s="115"/>
      <c r="AT230" s="115"/>
      <c r="AU230" s="115"/>
      <c r="AV230" s="115"/>
      <c r="AW230" s="115"/>
      <c r="AX230" s="115"/>
      <c r="AY230" s="115"/>
      <c r="AZ230" s="115"/>
      <c r="BA230" s="115"/>
      <c r="BB230" s="115"/>
      <c r="BC230" s="115"/>
    </row>
    <row r="231" spans="1:55" ht="15.75" customHeight="1">
      <c r="A231" s="147"/>
      <c r="B231" s="148"/>
      <c r="C231" s="149"/>
      <c r="D231" s="150"/>
      <c r="E231" s="150"/>
      <c r="F231" s="149"/>
      <c r="G231" s="149"/>
      <c r="H231" s="149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15"/>
      <c r="Z231" s="115"/>
      <c r="AA231" s="115"/>
      <c r="AB231" s="115"/>
      <c r="AC231" s="115"/>
      <c r="AD231" s="100"/>
      <c r="AE231" s="100"/>
      <c r="AF231" s="100"/>
      <c r="AG231" s="151"/>
      <c r="AH231" s="100"/>
      <c r="AI231" s="100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</row>
    <row r="232" spans="1:55" ht="15.75" customHeight="1">
      <c r="A232" s="147"/>
      <c r="B232" s="148"/>
      <c r="C232" s="149"/>
      <c r="D232" s="150"/>
      <c r="E232" s="150"/>
      <c r="F232" s="149"/>
      <c r="G232" s="149"/>
      <c r="H232" s="149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15"/>
      <c r="Z232" s="115"/>
      <c r="AA232" s="115"/>
      <c r="AB232" s="115"/>
      <c r="AC232" s="115"/>
      <c r="AD232" s="100"/>
      <c r="AE232" s="100"/>
      <c r="AF232" s="100"/>
      <c r="AG232" s="151"/>
      <c r="AH232" s="100"/>
      <c r="AI232" s="100"/>
      <c r="AJ232" s="115"/>
      <c r="AK232" s="115"/>
      <c r="AL232" s="115"/>
      <c r="AM232" s="115"/>
      <c r="AN232" s="115"/>
      <c r="AO232" s="115"/>
      <c r="AP232" s="115"/>
      <c r="AQ232" s="115"/>
      <c r="AR232" s="115"/>
      <c r="AS232" s="115"/>
      <c r="AT232" s="115"/>
      <c r="AU232" s="115"/>
      <c r="AV232" s="115"/>
      <c r="AW232" s="115"/>
      <c r="AX232" s="115"/>
      <c r="AY232" s="115"/>
      <c r="AZ232" s="115"/>
      <c r="BA232" s="115"/>
      <c r="BB232" s="115"/>
      <c r="BC232" s="115"/>
    </row>
    <row r="233" spans="1:55" ht="15.75" customHeight="1">
      <c r="A233" s="147"/>
      <c r="B233" s="148"/>
      <c r="C233" s="149"/>
      <c r="D233" s="150"/>
      <c r="E233" s="150"/>
      <c r="F233" s="149"/>
      <c r="G233" s="149"/>
      <c r="H233" s="149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15"/>
      <c r="Z233" s="115"/>
      <c r="AA233" s="115"/>
      <c r="AB233" s="115"/>
      <c r="AC233" s="115"/>
      <c r="AD233" s="100"/>
      <c r="AE233" s="100"/>
      <c r="AF233" s="100"/>
      <c r="AG233" s="151"/>
      <c r="AH233" s="100"/>
      <c r="AI233" s="100"/>
      <c r="AJ233" s="115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  <c r="AV233" s="115"/>
      <c r="AW233" s="115"/>
      <c r="AX233" s="115"/>
      <c r="AY233" s="115"/>
      <c r="AZ233" s="115"/>
      <c r="BA233" s="115"/>
      <c r="BB233" s="115"/>
      <c r="BC233" s="115"/>
    </row>
    <row r="234" spans="1:55" ht="15.75" customHeight="1">
      <c r="A234" s="147"/>
      <c r="B234" s="148"/>
      <c r="C234" s="149"/>
      <c r="D234" s="150"/>
      <c r="E234" s="150"/>
      <c r="F234" s="149"/>
      <c r="G234" s="149"/>
      <c r="H234" s="149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15"/>
      <c r="Z234" s="115"/>
      <c r="AA234" s="115"/>
      <c r="AB234" s="115"/>
      <c r="AC234" s="115"/>
      <c r="AD234" s="100"/>
      <c r="AE234" s="100"/>
      <c r="AF234" s="100"/>
      <c r="AG234" s="151"/>
      <c r="AH234" s="100"/>
      <c r="AI234" s="100"/>
      <c r="AJ234" s="115"/>
      <c r="AK234" s="115"/>
      <c r="AL234" s="115"/>
      <c r="AM234" s="115"/>
      <c r="AN234" s="115"/>
      <c r="AO234" s="115"/>
      <c r="AP234" s="115"/>
      <c r="AQ234" s="115"/>
      <c r="AR234" s="115"/>
      <c r="AS234" s="115"/>
      <c r="AT234" s="115"/>
      <c r="AU234" s="115"/>
      <c r="AV234" s="115"/>
      <c r="AW234" s="115"/>
      <c r="AX234" s="115"/>
      <c r="AY234" s="115"/>
      <c r="AZ234" s="115"/>
      <c r="BA234" s="115"/>
      <c r="BB234" s="115"/>
      <c r="BC234" s="115"/>
    </row>
    <row r="235" spans="1:55" ht="15.75" customHeight="1">
      <c r="A235" s="147"/>
      <c r="B235" s="148"/>
      <c r="C235" s="149"/>
      <c r="D235" s="150"/>
      <c r="E235" s="150"/>
      <c r="F235" s="149"/>
      <c r="G235" s="149"/>
      <c r="H235" s="149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15"/>
      <c r="Z235" s="115"/>
      <c r="AA235" s="115"/>
      <c r="AB235" s="115"/>
      <c r="AC235" s="115"/>
      <c r="AD235" s="100"/>
      <c r="AE235" s="100"/>
      <c r="AF235" s="100"/>
      <c r="AG235" s="151"/>
      <c r="AH235" s="100"/>
      <c r="AI235" s="100"/>
      <c r="AJ235" s="115"/>
      <c r="AK235" s="115"/>
      <c r="AL235" s="115"/>
      <c r="AM235" s="115"/>
      <c r="AN235" s="115"/>
      <c r="AO235" s="115"/>
      <c r="AP235" s="115"/>
      <c r="AQ235" s="115"/>
      <c r="AR235" s="115"/>
      <c r="AS235" s="115"/>
      <c r="AT235" s="115"/>
      <c r="AU235" s="115"/>
      <c r="AV235" s="115"/>
      <c r="AW235" s="115"/>
      <c r="AX235" s="115"/>
      <c r="AY235" s="115"/>
      <c r="AZ235" s="115"/>
      <c r="BA235" s="115"/>
      <c r="BB235" s="115"/>
      <c r="BC235" s="115"/>
    </row>
    <row r="236" spans="1:55" ht="15.75" customHeight="1">
      <c r="A236" s="147"/>
      <c r="B236" s="148"/>
      <c r="C236" s="149"/>
      <c r="D236" s="150"/>
      <c r="E236" s="150"/>
      <c r="F236" s="149"/>
      <c r="G236" s="149"/>
      <c r="H236" s="149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15"/>
      <c r="Z236" s="115"/>
      <c r="AA236" s="115"/>
      <c r="AB236" s="115"/>
      <c r="AC236" s="115"/>
      <c r="AD236" s="100"/>
      <c r="AE236" s="100"/>
      <c r="AF236" s="100"/>
      <c r="AG236" s="151"/>
      <c r="AH236" s="100"/>
      <c r="AI236" s="100"/>
      <c r="AJ236" s="115"/>
      <c r="AK236" s="115"/>
      <c r="AL236" s="115"/>
      <c r="AM236" s="115"/>
      <c r="AN236" s="11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  <c r="BB236" s="115"/>
      <c r="BC236" s="115"/>
    </row>
    <row r="237" spans="1:55" ht="15.75" customHeight="1">
      <c r="A237" s="147"/>
      <c r="B237" s="148"/>
      <c r="C237" s="149"/>
      <c r="D237" s="150"/>
      <c r="E237" s="150"/>
      <c r="F237" s="149"/>
      <c r="G237" s="149"/>
      <c r="H237" s="149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15"/>
      <c r="Z237" s="115"/>
      <c r="AA237" s="115"/>
      <c r="AB237" s="115"/>
      <c r="AC237" s="115"/>
      <c r="AD237" s="100"/>
      <c r="AE237" s="100"/>
      <c r="AF237" s="100"/>
      <c r="AG237" s="151"/>
      <c r="AH237" s="100"/>
      <c r="AI237" s="100"/>
      <c r="AJ237" s="115"/>
      <c r="AK237" s="115"/>
      <c r="AL237" s="115"/>
      <c r="AM237" s="115"/>
      <c r="AN237" s="115"/>
      <c r="AO237" s="115"/>
      <c r="AP237" s="115"/>
      <c r="AQ237" s="115"/>
      <c r="AR237" s="115"/>
      <c r="AS237" s="115"/>
      <c r="AT237" s="115"/>
      <c r="AU237" s="115"/>
      <c r="AV237" s="115"/>
      <c r="AW237" s="115"/>
      <c r="AX237" s="115"/>
      <c r="AY237" s="115"/>
      <c r="AZ237" s="115"/>
      <c r="BA237" s="115"/>
      <c r="BB237" s="115"/>
      <c r="BC237" s="115"/>
    </row>
    <row r="238" spans="1:55" ht="15.75" customHeight="1">
      <c r="A238" s="147"/>
      <c r="B238" s="148"/>
      <c r="C238" s="149"/>
      <c r="D238" s="150"/>
      <c r="E238" s="150"/>
      <c r="F238" s="149"/>
      <c r="G238" s="149"/>
      <c r="H238" s="149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15"/>
      <c r="Z238" s="115"/>
      <c r="AA238" s="115"/>
      <c r="AB238" s="115"/>
      <c r="AC238" s="115"/>
      <c r="AD238" s="100"/>
      <c r="AE238" s="100"/>
      <c r="AF238" s="100"/>
      <c r="AG238" s="151"/>
      <c r="AH238" s="100"/>
      <c r="AI238" s="100"/>
      <c r="AJ238" s="115"/>
      <c r="AK238" s="115"/>
      <c r="AL238" s="115"/>
      <c r="AM238" s="115"/>
      <c r="AN238" s="115"/>
      <c r="AO238" s="115"/>
      <c r="AP238" s="115"/>
      <c r="AQ238" s="115"/>
      <c r="AR238" s="115"/>
      <c r="AS238" s="115"/>
      <c r="AT238" s="115"/>
      <c r="AU238" s="115"/>
      <c r="AV238" s="115"/>
      <c r="AW238" s="115"/>
      <c r="AX238" s="115"/>
      <c r="AY238" s="115"/>
      <c r="AZ238" s="115"/>
      <c r="BA238" s="115"/>
      <c r="BB238" s="115"/>
      <c r="BC238" s="115"/>
    </row>
    <row r="239" spans="1:55" ht="15.75" customHeight="1">
      <c r="A239" s="147"/>
      <c r="B239" s="148"/>
      <c r="C239" s="149"/>
      <c r="D239" s="150"/>
      <c r="E239" s="150"/>
      <c r="F239" s="149"/>
      <c r="G239" s="149"/>
      <c r="H239" s="149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15"/>
      <c r="Z239" s="115"/>
      <c r="AA239" s="115"/>
      <c r="AB239" s="115"/>
      <c r="AC239" s="115"/>
      <c r="AD239" s="100"/>
      <c r="AE239" s="100"/>
      <c r="AF239" s="100"/>
      <c r="AG239" s="151"/>
      <c r="AH239" s="100"/>
      <c r="AI239" s="100"/>
      <c r="AJ239" s="115"/>
      <c r="AK239" s="115"/>
      <c r="AL239" s="115"/>
      <c r="AM239" s="115"/>
      <c r="AN239" s="115"/>
      <c r="AO239" s="115"/>
      <c r="AP239" s="115"/>
      <c r="AQ239" s="115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  <c r="BB239" s="115"/>
      <c r="BC239" s="115"/>
    </row>
    <row r="240" spans="1:55" ht="15.75" customHeight="1">
      <c r="A240" s="147"/>
      <c r="B240" s="148"/>
      <c r="C240" s="149"/>
      <c r="D240" s="150"/>
      <c r="E240" s="150"/>
      <c r="F240" s="149"/>
      <c r="G240" s="149"/>
      <c r="H240" s="149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15"/>
      <c r="Z240" s="115"/>
      <c r="AA240" s="115"/>
      <c r="AB240" s="115"/>
      <c r="AC240" s="115"/>
      <c r="AD240" s="100"/>
      <c r="AE240" s="100"/>
      <c r="AF240" s="100"/>
      <c r="AG240" s="151"/>
      <c r="AH240" s="100"/>
      <c r="AI240" s="100"/>
      <c r="AJ240" s="115"/>
      <c r="AK240" s="115"/>
      <c r="AL240" s="115"/>
      <c r="AM240" s="115"/>
      <c r="AN240" s="115"/>
      <c r="AO240" s="115"/>
      <c r="AP240" s="115"/>
      <c r="AQ240" s="115"/>
      <c r="AR240" s="115"/>
      <c r="AS240" s="115"/>
      <c r="AT240" s="115"/>
      <c r="AU240" s="115"/>
      <c r="AV240" s="115"/>
      <c r="AW240" s="115"/>
      <c r="AX240" s="115"/>
      <c r="AY240" s="115"/>
      <c r="AZ240" s="115"/>
      <c r="BA240" s="115"/>
      <c r="BB240" s="115"/>
      <c r="BC240" s="115"/>
    </row>
    <row r="241" spans="1:55" ht="15.75" customHeight="1">
      <c r="A241" s="147"/>
      <c r="B241" s="148"/>
      <c r="C241" s="149"/>
      <c r="D241" s="150"/>
      <c r="E241" s="150"/>
      <c r="F241" s="149"/>
      <c r="G241" s="149"/>
      <c r="H241" s="149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15"/>
      <c r="Z241" s="115"/>
      <c r="AA241" s="115"/>
      <c r="AB241" s="115"/>
      <c r="AC241" s="115"/>
      <c r="AD241" s="100"/>
      <c r="AE241" s="100"/>
      <c r="AF241" s="100"/>
      <c r="AG241" s="151"/>
      <c r="AH241" s="100"/>
      <c r="AI241" s="100"/>
      <c r="AJ241" s="115"/>
      <c r="AK241" s="115"/>
      <c r="AL241" s="115"/>
      <c r="AM241" s="115"/>
      <c r="AN241" s="115"/>
      <c r="AO241" s="115"/>
      <c r="AP241" s="115"/>
      <c r="AQ241" s="115"/>
      <c r="AR241" s="115"/>
      <c r="AS241" s="115"/>
      <c r="AT241" s="115"/>
      <c r="AU241" s="115"/>
      <c r="AV241" s="115"/>
      <c r="AW241" s="115"/>
      <c r="AX241" s="115"/>
      <c r="AY241" s="115"/>
      <c r="AZ241" s="115"/>
      <c r="BA241" s="115"/>
      <c r="BB241" s="115"/>
      <c r="BC241" s="115"/>
    </row>
    <row r="242" spans="1:55" ht="15.75" customHeight="1">
      <c r="A242" s="147"/>
      <c r="B242" s="148"/>
      <c r="C242" s="149"/>
      <c r="D242" s="150"/>
      <c r="E242" s="150"/>
      <c r="F242" s="149"/>
      <c r="G242" s="149"/>
      <c r="H242" s="149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15"/>
      <c r="Z242" s="115"/>
      <c r="AA242" s="115"/>
      <c r="AB242" s="115"/>
      <c r="AC242" s="115"/>
      <c r="AD242" s="100"/>
      <c r="AE242" s="100"/>
      <c r="AF242" s="100"/>
      <c r="AG242" s="151"/>
      <c r="AH242" s="100"/>
      <c r="AI242" s="100"/>
      <c r="AJ242" s="115"/>
      <c r="AK242" s="115"/>
      <c r="AL242" s="115"/>
      <c r="AM242" s="115"/>
      <c r="AN242" s="115"/>
      <c r="AO242" s="115"/>
      <c r="AP242" s="115"/>
      <c r="AQ242" s="115"/>
      <c r="AR242" s="115"/>
      <c r="AS242" s="115"/>
      <c r="AT242" s="115"/>
      <c r="AU242" s="115"/>
      <c r="AV242" s="115"/>
      <c r="AW242" s="115"/>
      <c r="AX242" s="115"/>
      <c r="AY242" s="115"/>
      <c r="AZ242" s="115"/>
      <c r="BA242" s="115"/>
      <c r="BB242" s="115"/>
      <c r="BC242" s="115"/>
    </row>
    <row r="243" spans="1:55" ht="15.75" customHeight="1">
      <c r="A243" s="147"/>
      <c r="B243" s="148"/>
      <c r="C243" s="149"/>
      <c r="D243" s="150"/>
      <c r="E243" s="150"/>
      <c r="F243" s="149"/>
      <c r="G243" s="149"/>
      <c r="H243" s="149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15"/>
      <c r="Z243" s="115"/>
      <c r="AA243" s="115"/>
      <c r="AB243" s="115"/>
      <c r="AC243" s="115"/>
      <c r="AD243" s="100"/>
      <c r="AE243" s="100"/>
      <c r="AF243" s="100"/>
      <c r="AG243" s="151"/>
      <c r="AH243" s="100"/>
      <c r="AI243" s="100"/>
      <c r="AJ243" s="115"/>
      <c r="AK243" s="115"/>
      <c r="AL243" s="115"/>
      <c r="AM243" s="115"/>
      <c r="AN243" s="115"/>
      <c r="AO243" s="115"/>
      <c r="AP243" s="115"/>
      <c r="AQ243" s="115"/>
      <c r="AR243" s="115"/>
      <c r="AS243" s="115"/>
      <c r="AT243" s="115"/>
      <c r="AU243" s="115"/>
      <c r="AV243" s="115"/>
      <c r="AW243" s="115"/>
      <c r="AX243" s="115"/>
      <c r="AY243" s="115"/>
      <c r="AZ243" s="115"/>
      <c r="BA243" s="115"/>
      <c r="BB243" s="115"/>
      <c r="BC243" s="115"/>
    </row>
    <row r="244" spans="1:55" ht="15.75" customHeight="1">
      <c r="A244" s="147"/>
      <c r="B244" s="148"/>
      <c r="C244" s="149"/>
      <c r="D244" s="150"/>
      <c r="E244" s="150"/>
      <c r="F244" s="149"/>
      <c r="G244" s="149"/>
      <c r="H244" s="149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15"/>
      <c r="Z244" s="115"/>
      <c r="AA244" s="115"/>
      <c r="AB244" s="115"/>
      <c r="AC244" s="115"/>
      <c r="AD244" s="100"/>
      <c r="AE244" s="100"/>
      <c r="AF244" s="100"/>
      <c r="AG244" s="151"/>
      <c r="AH244" s="100"/>
      <c r="AI244" s="100"/>
      <c r="AJ244" s="115"/>
      <c r="AK244" s="115"/>
      <c r="AL244" s="115"/>
      <c r="AM244" s="115"/>
      <c r="AN244" s="115"/>
      <c r="AO244" s="115"/>
      <c r="AP244" s="115"/>
      <c r="AQ244" s="115"/>
      <c r="AR244" s="115"/>
      <c r="AS244" s="115"/>
      <c r="AT244" s="115"/>
      <c r="AU244" s="115"/>
      <c r="AV244" s="115"/>
      <c r="AW244" s="115"/>
      <c r="AX244" s="115"/>
      <c r="AY244" s="115"/>
      <c r="AZ244" s="115"/>
      <c r="BA244" s="115"/>
      <c r="BB244" s="115"/>
      <c r="BC244" s="115"/>
    </row>
    <row r="245" spans="1:55" ht="15.75" customHeight="1">
      <c r="A245" s="147"/>
      <c r="B245" s="148"/>
      <c r="C245" s="149"/>
      <c r="D245" s="150"/>
      <c r="E245" s="150"/>
      <c r="F245" s="149"/>
      <c r="G245" s="149"/>
      <c r="H245" s="149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15"/>
      <c r="Z245" s="115"/>
      <c r="AA245" s="115"/>
      <c r="AB245" s="115"/>
      <c r="AC245" s="115"/>
      <c r="AD245" s="100"/>
      <c r="AE245" s="100"/>
      <c r="AF245" s="100"/>
      <c r="AG245" s="151"/>
      <c r="AH245" s="100"/>
      <c r="AI245" s="100"/>
      <c r="AJ245" s="115"/>
      <c r="AK245" s="115"/>
      <c r="AL245" s="115"/>
      <c r="AM245" s="115"/>
      <c r="AN245" s="115"/>
      <c r="AO245" s="115"/>
      <c r="AP245" s="115"/>
      <c r="AQ245" s="115"/>
      <c r="AR245" s="115"/>
      <c r="AS245" s="115"/>
      <c r="AT245" s="115"/>
      <c r="AU245" s="115"/>
      <c r="AV245" s="115"/>
      <c r="AW245" s="115"/>
      <c r="AX245" s="115"/>
      <c r="AY245" s="115"/>
      <c r="AZ245" s="115"/>
      <c r="BA245" s="115"/>
      <c r="BB245" s="115"/>
      <c r="BC245" s="115"/>
    </row>
    <row r="246" spans="1:55" ht="15.75" customHeight="1">
      <c r="A246" s="147"/>
      <c r="B246" s="148"/>
      <c r="C246" s="149"/>
      <c r="D246" s="150"/>
      <c r="E246" s="150"/>
      <c r="F246" s="149"/>
      <c r="G246" s="149"/>
      <c r="H246" s="149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15"/>
      <c r="Z246" s="115"/>
      <c r="AA246" s="115"/>
      <c r="AB246" s="115"/>
      <c r="AC246" s="115"/>
      <c r="AD246" s="100"/>
      <c r="AE246" s="100"/>
      <c r="AF246" s="100"/>
      <c r="AG246" s="151"/>
      <c r="AH246" s="100"/>
      <c r="AI246" s="100"/>
      <c r="AJ246" s="115"/>
      <c r="AK246" s="115"/>
      <c r="AL246" s="115"/>
      <c r="AM246" s="115"/>
      <c r="AN246" s="115"/>
      <c r="AO246" s="115"/>
      <c r="AP246" s="115"/>
      <c r="AQ246" s="115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  <c r="BB246" s="115"/>
      <c r="BC246" s="115"/>
    </row>
    <row r="247" spans="1:55" ht="15.75" customHeight="1">
      <c r="A247" s="147"/>
      <c r="B247" s="148"/>
      <c r="C247" s="149"/>
      <c r="D247" s="150"/>
      <c r="E247" s="150"/>
      <c r="F247" s="149"/>
      <c r="G247" s="149"/>
      <c r="H247" s="149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15"/>
      <c r="Z247" s="115"/>
      <c r="AA247" s="115"/>
      <c r="AB247" s="115"/>
      <c r="AC247" s="115"/>
      <c r="AD247" s="100"/>
      <c r="AE247" s="100"/>
      <c r="AF247" s="100"/>
      <c r="AG247" s="151"/>
      <c r="AH247" s="100"/>
      <c r="AI247" s="100"/>
      <c r="AJ247" s="115"/>
      <c r="AK247" s="115"/>
      <c r="AL247" s="115"/>
      <c r="AM247" s="115"/>
      <c r="AN247" s="115"/>
      <c r="AO247" s="115"/>
      <c r="AP247" s="115"/>
      <c r="AQ247" s="115"/>
      <c r="AR247" s="115"/>
      <c r="AS247" s="115"/>
      <c r="AT247" s="115"/>
      <c r="AU247" s="115"/>
      <c r="AV247" s="115"/>
      <c r="AW247" s="115"/>
      <c r="AX247" s="115"/>
      <c r="AY247" s="115"/>
      <c r="AZ247" s="115"/>
      <c r="BA247" s="115"/>
      <c r="BB247" s="115"/>
      <c r="BC247" s="115"/>
    </row>
    <row r="248" spans="1:55" ht="15.75" customHeight="1">
      <c r="A248" s="147"/>
      <c r="B248" s="148"/>
      <c r="C248" s="149"/>
      <c r="D248" s="150"/>
      <c r="E248" s="150"/>
      <c r="F248" s="149"/>
      <c r="G248" s="149"/>
      <c r="H248" s="149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15"/>
      <c r="Z248" s="115"/>
      <c r="AA248" s="115"/>
      <c r="AB248" s="115"/>
      <c r="AC248" s="115"/>
      <c r="AD248" s="100"/>
      <c r="AE248" s="100"/>
      <c r="AF248" s="100"/>
      <c r="AG248" s="151"/>
      <c r="AH248" s="100"/>
      <c r="AI248" s="100"/>
      <c r="AJ248" s="115"/>
      <c r="AK248" s="115"/>
      <c r="AL248" s="115"/>
      <c r="AM248" s="115"/>
      <c r="AN248" s="115"/>
      <c r="AO248" s="115"/>
      <c r="AP248" s="115"/>
      <c r="AQ248" s="115"/>
      <c r="AR248" s="115"/>
      <c r="AS248" s="115"/>
      <c r="AT248" s="115"/>
      <c r="AU248" s="115"/>
      <c r="AV248" s="115"/>
      <c r="AW248" s="115"/>
      <c r="AX248" s="115"/>
      <c r="AY248" s="115"/>
      <c r="AZ248" s="115"/>
      <c r="BA248" s="115"/>
      <c r="BB248" s="115"/>
      <c r="BC248" s="115"/>
    </row>
    <row r="249" spans="1:55" ht="15.75" customHeight="1">
      <c r="A249" s="147"/>
      <c r="B249" s="148"/>
      <c r="C249" s="149"/>
      <c r="D249" s="150"/>
      <c r="E249" s="150"/>
      <c r="F249" s="149"/>
      <c r="G249" s="149"/>
      <c r="H249" s="149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15"/>
      <c r="Z249" s="115"/>
      <c r="AA249" s="115"/>
      <c r="AB249" s="115"/>
      <c r="AC249" s="115"/>
      <c r="AD249" s="100"/>
      <c r="AE249" s="100"/>
      <c r="AF249" s="100"/>
      <c r="AG249" s="151"/>
      <c r="AH249" s="100"/>
      <c r="AI249" s="100"/>
      <c r="AJ249" s="115"/>
      <c r="AK249" s="115"/>
      <c r="AL249" s="115"/>
      <c r="AM249" s="115"/>
      <c r="AN249" s="115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5"/>
      <c r="AZ249" s="115"/>
      <c r="BA249" s="115"/>
      <c r="BB249" s="115"/>
      <c r="BC249" s="115"/>
    </row>
    <row r="250" spans="1:55" ht="15.75" customHeight="1">
      <c r="A250" s="147"/>
      <c r="B250" s="148"/>
      <c r="C250" s="149"/>
      <c r="D250" s="150"/>
      <c r="E250" s="150"/>
      <c r="F250" s="149"/>
      <c r="G250" s="149"/>
      <c r="H250" s="149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15"/>
      <c r="Z250" s="115"/>
      <c r="AA250" s="115"/>
      <c r="AB250" s="115"/>
      <c r="AC250" s="115"/>
      <c r="AD250" s="100"/>
      <c r="AE250" s="100"/>
      <c r="AF250" s="100"/>
      <c r="AG250" s="151"/>
      <c r="AH250" s="100"/>
      <c r="AI250" s="100"/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5"/>
      <c r="AZ250" s="115"/>
      <c r="BA250" s="115"/>
      <c r="BB250" s="115"/>
      <c r="BC250" s="115"/>
    </row>
    <row r="251" spans="1:55" ht="15.75" customHeight="1">
      <c r="A251" s="147"/>
      <c r="B251" s="148"/>
      <c r="C251" s="149"/>
      <c r="D251" s="150"/>
      <c r="E251" s="150"/>
      <c r="F251" s="149"/>
      <c r="G251" s="149"/>
      <c r="H251" s="149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15"/>
      <c r="Z251" s="115"/>
      <c r="AA251" s="115"/>
      <c r="AB251" s="115"/>
      <c r="AC251" s="115"/>
      <c r="AD251" s="100"/>
      <c r="AE251" s="100"/>
      <c r="AF251" s="100"/>
      <c r="AG251" s="151"/>
      <c r="AH251" s="100"/>
      <c r="AI251" s="100"/>
      <c r="AJ251" s="115"/>
      <c r="AK251" s="115"/>
      <c r="AL251" s="115"/>
      <c r="AM251" s="115"/>
      <c r="AN251" s="115"/>
      <c r="AO251" s="115"/>
      <c r="AP251" s="115"/>
      <c r="AQ251" s="115"/>
      <c r="AR251" s="115"/>
      <c r="AS251" s="115"/>
      <c r="AT251" s="115"/>
      <c r="AU251" s="115"/>
      <c r="AV251" s="115"/>
      <c r="AW251" s="115"/>
      <c r="AX251" s="115"/>
      <c r="AY251" s="115"/>
      <c r="AZ251" s="115"/>
      <c r="BA251" s="115"/>
      <c r="BB251" s="115"/>
      <c r="BC251" s="115"/>
    </row>
    <row r="252" spans="1:55" ht="15.75" customHeight="1">
      <c r="A252" s="147"/>
      <c r="B252" s="148"/>
      <c r="C252" s="149"/>
      <c r="D252" s="150"/>
      <c r="E252" s="150"/>
      <c r="F252" s="149"/>
      <c r="G252" s="149"/>
      <c r="H252" s="149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15"/>
      <c r="Z252" s="115"/>
      <c r="AA252" s="115"/>
      <c r="AB252" s="115"/>
      <c r="AC252" s="115"/>
      <c r="AD252" s="100"/>
      <c r="AE252" s="100"/>
      <c r="AF252" s="100"/>
      <c r="AG252" s="151"/>
      <c r="AH252" s="100"/>
      <c r="AI252" s="100"/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5"/>
      <c r="AZ252" s="115"/>
      <c r="BA252" s="115"/>
      <c r="BB252" s="115"/>
      <c r="BC252" s="115"/>
    </row>
    <row r="253" spans="1:55" ht="15.75" customHeight="1">
      <c r="A253" s="147"/>
      <c r="B253" s="148"/>
      <c r="C253" s="149"/>
      <c r="D253" s="150"/>
      <c r="E253" s="150"/>
      <c r="F253" s="149"/>
      <c r="G253" s="149"/>
      <c r="H253" s="149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15"/>
      <c r="Z253" s="115"/>
      <c r="AA253" s="115"/>
      <c r="AB253" s="115"/>
      <c r="AC253" s="115"/>
      <c r="AD253" s="100"/>
      <c r="AE253" s="100"/>
      <c r="AF253" s="100"/>
      <c r="AG253" s="151"/>
      <c r="AH253" s="100"/>
      <c r="AI253" s="100"/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5"/>
      <c r="AZ253" s="115"/>
      <c r="BA253" s="115"/>
      <c r="BB253" s="115"/>
      <c r="BC253" s="115"/>
    </row>
    <row r="254" spans="1:55" ht="15.75" customHeight="1">
      <c r="A254" s="147"/>
      <c r="B254" s="148"/>
      <c r="C254" s="149"/>
      <c r="D254" s="150"/>
      <c r="E254" s="150"/>
      <c r="F254" s="149"/>
      <c r="G254" s="149"/>
      <c r="H254" s="149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15"/>
      <c r="Z254" s="115"/>
      <c r="AA254" s="115"/>
      <c r="AB254" s="115"/>
      <c r="AC254" s="115"/>
      <c r="AD254" s="100"/>
      <c r="AE254" s="100"/>
      <c r="AF254" s="100"/>
      <c r="AG254" s="151"/>
      <c r="AH254" s="100"/>
      <c r="AI254" s="100"/>
      <c r="AJ254" s="115"/>
      <c r="AK254" s="115"/>
      <c r="AL254" s="115"/>
      <c r="AM254" s="115"/>
      <c r="AN254" s="115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15"/>
      <c r="BB254" s="115"/>
      <c r="BC254" s="115"/>
    </row>
    <row r="255" spans="1:55" ht="15.75" customHeight="1">
      <c r="A255" s="147"/>
      <c r="B255" s="148"/>
      <c r="C255" s="149"/>
      <c r="D255" s="150"/>
      <c r="E255" s="150"/>
      <c r="F255" s="149"/>
      <c r="G255" s="149"/>
      <c r="H255" s="149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15"/>
      <c r="Z255" s="115"/>
      <c r="AA255" s="115"/>
      <c r="AB255" s="115"/>
      <c r="AC255" s="115"/>
      <c r="AD255" s="100"/>
      <c r="AE255" s="100"/>
      <c r="AF255" s="100"/>
      <c r="AG255" s="151"/>
      <c r="AH255" s="100"/>
      <c r="AI255" s="100"/>
      <c r="AJ255" s="115"/>
      <c r="AK255" s="115"/>
      <c r="AL255" s="115"/>
      <c r="AM255" s="115"/>
      <c r="AN255" s="115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  <c r="BB255" s="115"/>
      <c r="BC255" s="115"/>
    </row>
    <row r="256" spans="1:55" ht="15.75" customHeight="1">
      <c r="A256" s="147"/>
      <c r="B256" s="148"/>
      <c r="C256" s="149"/>
      <c r="D256" s="150"/>
      <c r="E256" s="150"/>
      <c r="F256" s="149"/>
      <c r="G256" s="149"/>
      <c r="H256" s="149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15"/>
      <c r="Z256" s="115"/>
      <c r="AA256" s="115"/>
      <c r="AB256" s="115"/>
      <c r="AC256" s="115"/>
      <c r="AD256" s="100"/>
      <c r="AE256" s="100"/>
      <c r="AF256" s="100"/>
      <c r="AG256" s="151"/>
      <c r="AH256" s="100"/>
      <c r="AI256" s="100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</row>
    <row r="257" spans="1:55" ht="15.75" customHeight="1">
      <c r="A257" s="147"/>
      <c r="B257" s="148"/>
      <c r="C257" s="149"/>
      <c r="D257" s="150"/>
      <c r="E257" s="150"/>
      <c r="F257" s="149"/>
      <c r="G257" s="149"/>
      <c r="H257" s="149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15"/>
      <c r="Z257" s="115"/>
      <c r="AA257" s="115"/>
      <c r="AB257" s="115"/>
      <c r="AC257" s="115"/>
      <c r="AD257" s="100"/>
      <c r="AE257" s="100"/>
      <c r="AF257" s="100"/>
      <c r="AG257" s="151"/>
      <c r="AH257" s="100"/>
      <c r="AI257" s="100"/>
      <c r="AJ257" s="115"/>
      <c r="AK257" s="115"/>
      <c r="AL257" s="115"/>
      <c r="AM257" s="115"/>
      <c r="AN257" s="115"/>
      <c r="AO257" s="115"/>
      <c r="AP257" s="115"/>
      <c r="AQ257" s="115"/>
      <c r="AR257" s="115"/>
      <c r="AS257" s="115"/>
      <c r="AT257" s="115"/>
      <c r="AU257" s="115"/>
      <c r="AV257" s="115"/>
      <c r="AW257" s="115"/>
      <c r="AX257" s="115"/>
      <c r="AY257" s="115"/>
      <c r="AZ257" s="115"/>
      <c r="BA257" s="115"/>
      <c r="BB257" s="115"/>
      <c r="BC257" s="115"/>
    </row>
    <row r="258" spans="1:55" ht="15.75" customHeight="1">
      <c r="A258" s="147"/>
      <c r="B258" s="148"/>
      <c r="C258" s="149"/>
      <c r="D258" s="150"/>
      <c r="E258" s="150"/>
      <c r="F258" s="149"/>
      <c r="G258" s="149"/>
      <c r="H258" s="149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15"/>
      <c r="Z258" s="115"/>
      <c r="AA258" s="115"/>
      <c r="AB258" s="115"/>
      <c r="AC258" s="115"/>
      <c r="AD258" s="100"/>
      <c r="AE258" s="100"/>
      <c r="AF258" s="100"/>
      <c r="AG258" s="151"/>
      <c r="AH258" s="100"/>
      <c r="AI258" s="100"/>
      <c r="AJ258" s="115"/>
      <c r="AK258" s="115"/>
      <c r="AL258" s="115"/>
      <c r="AM258" s="115"/>
      <c r="AN258" s="115"/>
      <c r="AO258" s="115"/>
      <c r="AP258" s="115"/>
      <c r="AQ258" s="115"/>
      <c r="AR258" s="115"/>
      <c r="AS258" s="115"/>
      <c r="AT258" s="115"/>
      <c r="AU258" s="115"/>
      <c r="AV258" s="115"/>
      <c r="AW258" s="115"/>
      <c r="AX258" s="115"/>
      <c r="AY258" s="115"/>
      <c r="AZ258" s="115"/>
      <c r="BA258" s="115"/>
      <c r="BB258" s="115"/>
      <c r="BC258" s="115"/>
    </row>
    <row r="259" spans="1:55" ht="15.75" customHeight="1">
      <c r="A259" s="147"/>
      <c r="B259" s="148"/>
      <c r="C259" s="149"/>
      <c r="D259" s="150"/>
      <c r="E259" s="150"/>
      <c r="F259" s="149"/>
      <c r="G259" s="149"/>
      <c r="H259" s="149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15"/>
      <c r="Z259" s="115"/>
      <c r="AA259" s="115"/>
      <c r="AB259" s="115"/>
      <c r="AC259" s="115"/>
      <c r="AD259" s="100"/>
      <c r="AE259" s="100"/>
      <c r="AF259" s="100"/>
      <c r="AG259" s="151"/>
      <c r="AH259" s="100"/>
      <c r="AI259" s="100"/>
      <c r="AJ259" s="115"/>
      <c r="AK259" s="115"/>
      <c r="AL259" s="115"/>
      <c r="AM259" s="115"/>
      <c r="AN259" s="115"/>
      <c r="AO259" s="115"/>
      <c r="AP259" s="115"/>
      <c r="AQ259" s="115"/>
      <c r="AR259" s="115"/>
      <c r="AS259" s="115"/>
      <c r="AT259" s="115"/>
      <c r="AU259" s="115"/>
      <c r="AV259" s="115"/>
      <c r="AW259" s="115"/>
      <c r="AX259" s="115"/>
      <c r="AY259" s="115"/>
      <c r="AZ259" s="115"/>
      <c r="BA259" s="115"/>
      <c r="BB259" s="115"/>
      <c r="BC259" s="115"/>
    </row>
    <row r="260" spans="1:55" ht="15.75" customHeight="1">
      <c r="A260" s="147"/>
      <c r="B260" s="148"/>
      <c r="C260" s="149"/>
      <c r="D260" s="150"/>
      <c r="E260" s="150"/>
      <c r="F260" s="149"/>
      <c r="G260" s="149"/>
      <c r="H260" s="149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15"/>
      <c r="Z260" s="115"/>
      <c r="AA260" s="115"/>
      <c r="AB260" s="115"/>
      <c r="AC260" s="115"/>
      <c r="AD260" s="100"/>
      <c r="AE260" s="100"/>
      <c r="AF260" s="100"/>
      <c r="AG260" s="151"/>
      <c r="AH260" s="100"/>
      <c r="AI260" s="100"/>
      <c r="AJ260" s="115"/>
      <c r="AK260" s="115"/>
      <c r="AL260" s="115"/>
      <c r="AM260" s="115"/>
      <c r="AN260" s="115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  <c r="BB260" s="115"/>
      <c r="BC260" s="115"/>
    </row>
    <row r="261" spans="1:55" ht="15.75" customHeight="1">
      <c r="A261" s="147"/>
      <c r="B261" s="148"/>
      <c r="C261" s="149"/>
      <c r="D261" s="150"/>
      <c r="E261" s="150"/>
      <c r="F261" s="149"/>
      <c r="G261" s="149"/>
      <c r="H261" s="149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15"/>
      <c r="Z261" s="115"/>
      <c r="AA261" s="115"/>
      <c r="AB261" s="115"/>
      <c r="AC261" s="115"/>
      <c r="AD261" s="100"/>
      <c r="AE261" s="100"/>
      <c r="AF261" s="100"/>
      <c r="AG261" s="151"/>
      <c r="AH261" s="100"/>
      <c r="AI261" s="100"/>
      <c r="AJ261" s="115"/>
      <c r="AK261" s="115"/>
      <c r="AL261" s="115"/>
      <c r="AM261" s="115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</row>
    <row r="262" spans="1:55" ht="15.75" customHeight="1">
      <c r="A262" s="147"/>
      <c r="B262" s="148"/>
      <c r="C262" s="149"/>
      <c r="D262" s="150"/>
      <c r="E262" s="150"/>
      <c r="F262" s="149"/>
      <c r="G262" s="149"/>
      <c r="H262" s="149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15"/>
      <c r="Z262" s="115"/>
      <c r="AA262" s="115"/>
      <c r="AB262" s="115"/>
      <c r="AC262" s="115"/>
      <c r="AD262" s="100"/>
      <c r="AE262" s="100"/>
      <c r="AF262" s="100"/>
      <c r="AG262" s="151"/>
      <c r="AH262" s="100"/>
      <c r="AI262" s="100"/>
      <c r="AJ262" s="115"/>
      <c r="AK262" s="115"/>
      <c r="AL262" s="115"/>
      <c r="AM262" s="115"/>
      <c r="AN262" s="115"/>
      <c r="AO262" s="115"/>
      <c r="AP262" s="115"/>
      <c r="AQ262" s="115"/>
      <c r="AR262" s="115"/>
      <c r="AS262" s="115"/>
      <c r="AT262" s="115"/>
      <c r="AU262" s="115"/>
      <c r="AV262" s="115"/>
      <c r="AW262" s="115"/>
      <c r="AX262" s="115"/>
      <c r="AY262" s="115"/>
      <c r="AZ262" s="115"/>
      <c r="BA262" s="115"/>
      <c r="BB262" s="115"/>
      <c r="BC262" s="115"/>
    </row>
    <row r="263" spans="1:55" ht="15.75" customHeight="1">
      <c r="A263" s="147"/>
      <c r="B263" s="148"/>
      <c r="C263" s="149"/>
      <c r="D263" s="150"/>
      <c r="E263" s="150"/>
      <c r="F263" s="149"/>
      <c r="G263" s="149"/>
      <c r="H263" s="149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15"/>
      <c r="Z263" s="115"/>
      <c r="AA263" s="115"/>
      <c r="AB263" s="115"/>
      <c r="AC263" s="115"/>
      <c r="AD263" s="100"/>
      <c r="AE263" s="100"/>
      <c r="AF263" s="100"/>
      <c r="AG263" s="151"/>
      <c r="AH263" s="100"/>
      <c r="AI263" s="100"/>
      <c r="AJ263" s="115"/>
      <c r="AK263" s="115"/>
      <c r="AL263" s="115"/>
      <c r="AM263" s="115"/>
      <c r="AN263" s="115"/>
      <c r="AO263" s="115"/>
      <c r="AP263" s="115"/>
      <c r="AQ263" s="115"/>
      <c r="AR263" s="115"/>
      <c r="AS263" s="115"/>
      <c r="AT263" s="115"/>
      <c r="AU263" s="115"/>
      <c r="AV263" s="115"/>
      <c r="AW263" s="115"/>
      <c r="AX263" s="115"/>
      <c r="AY263" s="115"/>
      <c r="AZ263" s="115"/>
      <c r="BA263" s="115"/>
      <c r="BB263" s="115"/>
      <c r="BC263" s="115"/>
    </row>
    <row r="264" spans="1:55" ht="15.75" customHeight="1">
      <c r="A264" s="147"/>
      <c r="B264" s="148"/>
      <c r="C264" s="149"/>
      <c r="D264" s="150"/>
      <c r="E264" s="150"/>
      <c r="F264" s="149"/>
      <c r="G264" s="149"/>
      <c r="H264" s="149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15"/>
      <c r="Z264" s="115"/>
      <c r="AA264" s="115"/>
      <c r="AB264" s="115"/>
      <c r="AC264" s="115"/>
      <c r="AD264" s="100"/>
      <c r="AE264" s="100"/>
      <c r="AF264" s="100"/>
      <c r="AG264" s="151"/>
      <c r="AH264" s="100"/>
      <c r="AI264" s="100"/>
      <c r="AJ264" s="115"/>
      <c r="AK264" s="115"/>
      <c r="AL264" s="115"/>
      <c r="AM264" s="115"/>
      <c r="AN264" s="115"/>
      <c r="AO264" s="115"/>
      <c r="AP264" s="115"/>
      <c r="AQ264" s="115"/>
      <c r="AR264" s="115"/>
      <c r="AS264" s="115"/>
      <c r="AT264" s="115"/>
      <c r="AU264" s="115"/>
      <c r="AV264" s="115"/>
      <c r="AW264" s="115"/>
      <c r="AX264" s="115"/>
      <c r="AY264" s="115"/>
      <c r="AZ264" s="115"/>
      <c r="BA264" s="115"/>
      <c r="BB264" s="115"/>
      <c r="BC264" s="115"/>
    </row>
    <row r="265" spans="1:55" ht="15.75" customHeight="1">
      <c r="A265" s="147"/>
      <c r="B265" s="148"/>
      <c r="C265" s="149"/>
      <c r="D265" s="150"/>
      <c r="E265" s="150"/>
      <c r="F265" s="149"/>
      <c r="G265" s="149"/>
      <c r="H265" s="149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15"/>
      <c r="Z265" s="115"/>
      <c r="AA265" s="115"/>
      <c r="AB265" s="115"/>
      <c r="AC265" s="115"/>
      <c r="AD265" s="100"/>
      <c r="AE265" s="100"/>
      <c r="AF265" s="100"/>
      <c r="AG265" s="151"/>
      <c r="AH265" s="100"/>
      <c r="AI265" s="100"/>
      <c r="AJ265" s="115"/>
      <c r="AK265" s="115"/>
      <c r="AL265" s="115"/>
      <c r="AM265" s="115"/>
      <c r="AN265" s="115"/>
      <c r="AO265" s="115"/>
      <c r="AP265" s="115"/>
      <c r="AQ265" s="115"/>
      <c r="AR265" s="115"/>
      <c r="AS265" s="115"/>
      <c r="AT265" s="115"/>
      <c r="AU265" s="115"/>
      <c r="AV265" s="115"/>
      <c r="AW265" s="115"/>
      <c r="AX265" s="115"/>
      <c r="AY265" s="115"/>
      <c r="AZ265" s="115"/>
      <c r="BA265" s="115"/>
      <c r="BB265" s="115"/>
      <c r="BC265" s="115"/>
    </row>
    <row r="266" spans="1:55" ht="15.75" customHeight="1">
      <c r="A266" s="147"/>
      <c r="B266" s="148"/>
      <c r="C266" s="149"/>
      <c r="D266" s="150"/>
      <c r="E266" s="150"/>
      <c r="F266" s="149"/>
      <c r="G266" s="149"/>
      <c r="H266" s="149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15"/>
      <c r="Z266" s="115"/>
      <c r="AA266" s="115"/>
      <c r="AB266" s="115"/>
      <c r="AC266" s="115"/>
      <c r="AD266" s="100"/>
      <c r="AE266" s="100"/>
      <c r="AF266" s="100"/>
      <c r="AG266" s="151"/>
      <c r="AH266" s="100"/>
      <c r="AI266" s="100"/>
      <c r="AJ266" s="115"/>
      <c r="AK266" s="115"/>
      <c r="AL266" s="115"/>
      <c r="AM266" s="115"/>
      <c r="AN266" s="115"/>
      <c r="AO266" s="115"/>
      <c r="AP266" s="115"/>
      <c r="AQ266" s="115"/>
      <c r="AR266" s="115"/>
      <c r="AS266" s="115"/>
      <c r="AT266" s="115"/>
      <c r="AU266" s="115"/>
      <c r="AV266" s="115"/>
      <c r="AW266" s="115"/>
      <c r="AX266" s="115"/>
      <c r="AY266" s="115"/>
      <c r="AZ266" s="115"/>
      <c r="BA266" s="115"/>
      <c r="BB266" s="115"/>
      <c r="BC266" s="115"/>
    </row>
    <row r="267" spans="1:55" ht="15.75" customHeight="1"/>
    <row r="268" spans="1:55" ht="15.75" customHeight="1"/>
    <row r="269" spans="1:55" ht="15.75" customHeight="1"/>
    <row r="270" spans="1:55" ht="15.75" customHeight="1"/>
    <row r="271" spans="1:55" ht="15.75" customHeight="1"/>
    <row r="272" spans="1:5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L4:L7"/>
    <mergeCell ref="C3:C7"/>
    <mergeCell ref="D3:D7"/>
    <mergeCell ref="G2:G7"/>
    <mergeCell ref="H3:H7"/>
    <mergeCell ref="I3:L3"/>
    <mergeCell ref="E4:E7"/>
    <mergeCell ref="F4:F7"/>
    <mergeCell ref="N4:P4"/>
    <mergeCell ref="Q4:S4"/>
    <mergeCell ref="T4:V4"/>
    <mergeCell ref="W4:X4"/>
    <mergeCell ref="A1:X1"/>
    <mergeCell ref="A2:A7"/>
    <mergeCell ref="B2:B7"/>
    <mergeCell ref="C2:F2"/>
    <mergeCell ref="H2:M2"/>
    <mergeCell ref="N2:X3"/>
    <mergeCell ref="E3:F3"/>
    <mergeCell ref="N6:X6"/>
    <mergeCell ref="M3:M7"/>
    <mergeCell ref="I4:I7"/>
    <mergeCell ref="J4:J7"/>
    <mergeCell ref="K4:K7"/>
  </mergeCells>
  <pageMargins left="0.70866141732283472" right="0.70866141732283472" top="0.74803149606299213" bottom="0.74803149606299213" header="0" footer="0"/>
  <pageSetup paperSize="9" scale="6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D1000"/>
  <sheetViews>
    <sheetView workbookViewId="0"/>
  </sheetViews>
  <sheetFormatPr defaultColWidth="14.44140625" defaultRowHeight="15" customHeight="1"/>
  <cols>
    <col min="1" max="1" width="11.33203125" customWidth="1"/>
    <col min="2" max="2" width="46.5546875" customWidth="1"/>
    <col min="3" max="3" width="6.6640625" customWidth="1"/>
    <col min="4" max="4" width="12" customWidth="1"/>
    <col min="5" max="5" width="7.33203125" hidden="1" customWidth="1"/>
    <col min="6" max="6" width="6.44140625" hidden="1" customWidth="1"/>
    <col min="7" max="7" width="11.109375" hidden="1" customWidth="1"/>
    <col min="8" max="8" width="9.88671875" hidden="1" customWidth="1"/>
    <col min="9" max="9" width="8.6640625" hidden="1" customWidth="1"/>
    <col min="10" max="10" width="8" customWidth="1"/>
    <col min="11" max="11" width="5.88671875" customWidth="1"/>
    <col min="12" max="12" width="7.88671875" customWidth="1"/>
    <col min="13" max="13" width="8.88671875" hidden="1" customWidth="1"/>
    <col min="14" max="14" width="13" customWidth="1"/>
    <col min="15" max="22" width="3.88671875" hidden="1" customWidth="1"/>
    <col min="23" max="24" width="4" hidden="1" customWidth="1"/>
    <col min="25" max="32" width="8.6640625" hidden="1" customWidth="1"/>
    <col min="33" max="35" width="12.6640625" hidden="1" customWidth="1"/>
    <col min="36" max="36" width="50" customWidth="1"/>
    <col min="37" max="56" width="9.109375" customWidth="1"/>
  </cols>
  <sheetData>
    <row r="1" spans="1:56" ht="15.75" customHeight="1">
      <c r="A1" s="349" t="s">
        <v>296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114"/>
      <c r="Z1" s="114"/>
      <c r="AA1" s="114"/>
      <c r="AB1" s="114"/>
      <c r="AC1" s="114"/>
      <c r="AD1" s="139"/>
      <c r="AE1" s="139"/>
      <c r="AF1" s="139"/>
      <c r="AG1" s="140"/>
      <c r="AH1" s="139"/>
      <c r="AI1" s="139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</row>
    <row r="2" spans="1:56" ht="15.75" customHeight="1">
      <c r="A2" s="350" t="s">
        <v>61</v>
      </c>
      <c r="B2" s="353" t="s">
        <v>62</v>
      </c>
      <c r="C2" s="354" t="s">
        <v>63</v>
      </c>
      <c r="D2" s="330"/>
      <c r="E2" s="330"/>
      <c r="F2" s="331"/>
      <c r="G2" s="375" t="s">
        <v>64</v>
      </c>
      <c r="H2" s="354" t="s">
        <v>65</v>
      </c>
      <c r="I2" s="330"/>
      <c r="J2" s="330"/>
      <c r="K2" s="330"/>
      <c r="L2" s="330"/>
      <c r="M2" s="331"/>
      <c r="N2" s="389" t="s">
        <v>297</v>
      </c>
      <c r="O2" s="387"/>
      <c r="P2" s="387"/>
      <c r="Q2" s="387"/>
      <c r="R2" s="387"/>
      <c r="S2" s="387"/>
      <c r="T2" s="387"/>
      <c r="U2" s="387"/>
      <c r="V2" s="387"/>
      <c r="W2" s="387"/>
      <c r="X2" s="388"/>
      <c r="Y2" s="114"/>
      <c r="Z2" s="114"/>
      <c r="AA2" s="114"/>
      <c r="AB2" s="114"/>
      <c r="AC2" s="114"/>
      <c r="AD2" s="139"/>
      <c r="AE2" s="139"/>
      <c r="AF2" s="139"/>
      <c r="AG2" s="140"/>
      <c r="AH2" s="139"/>
      <c r="AI2" s="161"/>
      <c r="AJ2" s="393" t="s">
        <v>298</v>
      </c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</row>
    <row r="3" spans="1:56" ht="15.75" customHeight="1">
      <c r="A3" s="351"/>
      <c r="B3" s="351"/>
      <c r="C3" s="369" t="s">
        <v>67</v>
      </c>
      <c r="D3" s="371" t="s">
        <v>68</v>
      </c>
      <c r="E3" s="356" t="s">
        <v>69</v>
      </c>
      <c r="F3" s="357"/>
      <c r="G3" s="351"/>
      <c r="H3" s="369" t="s">
        <v>70</v>
      </c>
      <c r="I3" s="376" t="s">
        <v>71</v>
      </c>
      <c r="J3" s="303"/>
      <c r="K3" s="303"/>
      <c r="L3" s="304"/>
      <c r="M3" s="359" t="s">
        <v>72</v>
      </c>
      <c r="N3" s="395"/>
      <c r="O3" s="311"/>
      <c r="P3" s="311"/>
      <c r="Q3" s="311"/>
      <c r="R3" s="311"/>
      <c r="S3" s="311"/>
      <c r="T3" s="311"/>
      <c r="U3" s="311"/>
      <c r="V3" s="311"/>
      <c r="W3" s="311"/>
      <c r="X3" s="396"/>
      <c r="Y3" s="114"/>
      <c r="Z3" s="114"/>
      <c r="AA3" s="114"/>
      <c r="AB3" s="114"/>
      <c r="AC3" s="114"/>
      <c r="AD3" s="139"/>
      <c r="AE3" s="139"/>
      <c r="AF3" s="139"/>
      <c r="AG3" s="140"/>
      <c r="AH3" s="139"/>
      <c r="AI3" s="161"/>
      <c r="AJ3" s="372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</row>
    <row r="4" spans="1:56" ht="15.75" customHeight="1">
      <c r="A4" s="351"/>
      <c r="B4" s="351"/>
      <c r="C4" s="370"/>
      <c r="D4" s="372"/>
      <c r="E4" s="371" t="s">
        <v>73</v>
      </c>
      <c r="F4" s="359" t="s">
        <v>74</v>
      </c>
      <c r="G4" s="351"/>
      <c r="H4" s="370"/>
      <c r="I4" s="371" t="s">
        <v>59</v>
      </c>
      <c r="J4" s="371" t="s">
        <v>75</v>
      </c>
      <c r="K4" s="371" t="s">
        <v>76</v>
      </c>
      <c r="L4" s="371" t="s">
        <v>77</v>
      </c>
      <c r="M4" s="360"/>
      <c r="N4" s="395"/>
      <c r="O4" s="311"/>
      <c r="P4" s="311"/>
      <c r="Q4" s="311"/>
      <c r="R4" s="311"/>
      <c r="S4" s="311"/>
      <c r="T4" s="311"/>
      <c r="U4" s="311"/>
      <c r="V4" s="311"/>
      <c r="W4" s="311"/>
      <c r="X4" s="396"/>
      <c r="Y4" s="114"/>
      <c r="Z4" s="114"/>
      <c r="AA4" s="114"/>
      <c r="AB4" s="114"/>
      <c r="AC4" s="114"/>
      <c r="AD4" s="139"/>
      <c r="AE4" s="139"/>
      <c r="AF4" s="139"/>
      <c r="AG4" s="140"/>
      <c r="AH4" s="139"/>
      <c r="AI4" s="161"/>
      <c r="AJ4" s="372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</row>
    <row r="5" spans="1:56" ht="15.75" customHeight="1">
      <c r="A5" s="351"/>
      <c r="B5" s="351"/>
      <c r="C5" s="370"/>
      <c r="D5" s="372"/>
      <c r="E5" s="372"/>
      <c r="F5" s="360"/>
      <c r="G5" s="351"/>
      <c r="H5" s="370"/>
      <c r="I5" s="372"/>
      <c r="J5" s="372"/>
      <c r="K5" s="372"/>
      <c r="L5" s="372"/>
      <c r="M5" s="360"/>
      <c r="N5" s="395"/>
      <c r="O5" s="311"/>
      <c r="P5" s="311"/>
      <c r="Q5" s="311"/>
      <c r="R5" s="311"/>
      <c r="S5" s="311"/>
      <c r="T5" s="311"/>
      <c r="U5" s="311"/>
      <c r="V5" s="311"/>
      <c r="W5" s="311"/>
      <c r="X5" s="396"/>
      <c r="Y5" s="114"/>
      <c r="Z5" s="114"/>
      <c r="AA5" s="114"/>
      <c r="AB5" s="114"/>
      <c r="AC5" s="114"/>
      <c r="AD5" s="139"/>
      <c r="AE5" s="139"/>
      <c r="AF5" s="139"/>
      <c r="AG5" s="140"/>
      <c r="AH5" s="139"/>
      <c r="AI5" s="161"/>
      <c r="AJ5" s="372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</row>
    <row r="6" spans="1:56" ht="15.75" customHeight="1">
      <c r="A6" s="351"/>
      <c r="B6" s="351"/>
      <c r="C6" s="370"/>
      <c r="D6" s="372"/>
      <c r="E6" s="372"/>
      <c r="F6" s="360"/>
      <c r="G6" s="351"/>
      <c r="H6" s="370"/>
      <c r="I6" s="372"/>
      <c r="J6" s="372"/>
      <c r="K6" s="372"/>
      <c r="L6" s="372"/>
      <c r="M6" s="360"/>
      <c r="N6" s="395"/>
      <c r="O6" s="311"/>
      <c r="P6" s="311"/>
      <c r="Q6" s="311"/>
      <c r="R6" s="311"/>
      <c r="S6" s="311"/>
      <c r="T6" s="311"/>
      <c r="U6" s="311"/>
      <c r="V6" s="311"/>
      <c r="W6" s="311"/>
      <c r="X6" s="396"/>
      <c r="Y6" s="114"/>
      <c r="Z6" s="114"/>
      <c r="AA6" s="114"/>
      <c r="AB6" s="114"/>
      <c r="AC6" s="114"/>
      <c r="AD6" s="139"/>
      <c r="AE6" s="139"/>
      <c r="AF6" s="139"/>
      <c r="AG6" s="140"/>
      <c r="AH6" s="139"/>
      <c r="AI6" s="161"/>
      <c r="AJ6" s="372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</row>
    <row r="7" spans="1:56" ht="15.75" customHeight="1">
      <c r="A7" s="352"/>
      <c r="B7" s="352"/>
      <c r="C7" s="335"/>
      <c r="D7" s="373"/>
      <c r="E7" s="373"/>
      <c r="F7" s="361"/>
      <c r="G7" s="352"/>
      <c r="H7" s="335"/>
      <c r="I7" s="373"/>
      <c r="J7" s="373"/>
      <c r="K7" s="373"/>
      <c r="L7" s="373"/>
      <c r="M7" s="361"/>
      <c r="N7" s="390"/>
      <c r="O7" s="391"/>
      <c r="P7" s="391"/>
      <c r="Q7" s="391"/>
      <c r="R7" s="391"/>
      <c r="S7" s="391"/>
      <c r="T7" s="391"/>
      <c r="U7" s="391"/>
      <c r="V7" s="391"/>
      <c r="W7" s="391"/>
      <c r="X7" s="392"/>
      <c r="Y7" s="114"/>
      <c r="Z7" s="114"/>
      <c r="AA7" s="114"/>
      <c r="AB7" s="114"/>
      <c r="AC7" s="114"/>
      <c r="AD7" s="139"/>
      <c r="AE7" s="139"/>
      <c r="AF7" s="139"/>
      <c r="AG7" s="140"/>
      <c r="AH7" s="139"/>
      <c r="AI7" s="161"/>
      <c r="AJ7" s="39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</row>
    <row r="8" spans="1:56" ht="15.75" customHeight="1">
      <c r="A8" s="198">
        <v>1</v>
      </c>
      <c r="B8" s="199">
        <v>2</v>
      </c>
      <c r="C8" s="200">
        <v>3</v>
      </c>
      <c r="D8" s="198">
        <v>4</v>
      </c>
      <c r="E8" s="198">
        <v>5</v>
      </c>
      <c r="F8" s="198">
        <v>6</v>
      </c>
      <c r="G8" s="198">
        <v>7</v>
      </c>
      <c r="H8" s="198">
        <v>8</v>
      </c>
      <c r="I8" s="198">
        <v>9</v>
      </c>
      <c r="J8" s="198">
        <v>10</v>
      </c>
      <c r="K8" s="198">
        <v>11</v>
      </c>
      <c r="L8" s="198">
        <v>12</v>
      </c>
      <c r="M8" s="201">
        <v>13</v>
      </c>
      <c r="N8" s="202">
        <v>14</v>
      </c>
      <c r="O8" s="203">
        <v>15</v>
      </c>
      <c r="P8" s="202">
        <v>16</v>
      </c>
      <c r="Q8" s="203">
        <v>17</v>
      </c>
      <c r="R8" s="202">
        <v>18</v>
      </c>
      <c r="S8" s="203">
        <v>19</v>
      </c>
      <c r="T8" s="202">
        <v>20</v>
      </c>
      <c r="U8" s="203">
        <v>21</v>
      </c>
      <c r="V8" s="202">
        <v>22</v>
      </c>
      <c r="W8" s="203">
        <v>23</v>
      </c>
      <c r="X8" s="199">
        <v>24</v>
      </c>
      <c r="Y8" s="204">
        <v>25</v>
      </c>
      <c r="Z8" s="205">
        <v>26</v>
      </c>
      <c r="AA8" s="204">
        <v>27</v>
      </c>
      <c r="AB8" s="205">
        <v>28</v>
      </c>
      <c r="AC8" s="204">
        <v>29</v>
      </c>
      <c r="AD8" s="206"/>
      <c r="AE8" s="206" t="s">
        <v>268</v>
      </c>
      <c r="AF8" s="206" t="s">
        <v>269</v>
      </c>
      <c r="AG8" s="207" t="s">
        <v>270</v>
      </c>
      <c r="AH8" s="206" t="s">
        <v>271</v>
      </c>
      <c r="AI8" s="208" t="s">
        <v>273</v>
      </c>
      <c r="AJ8" s="206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</row>
    <row r="9" spans="1:56" ht="15.75" customHeight="1">
      <c r="A9" s="210"/>
      <c r="B9" s="211" t="s">
        <v>270</v>
      </c>
      <c r="C9" s="212"/>
      <c r="D9" s="213"/>
      <c r="E9" s="213"/>
      <c r="F9" s="212"/>
      <c r="G9" s="212"/>
      <c r="H9" s="212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4"/>
      <c r="Z9" s="214"/>
      <c r="AA9" s="214"/>
      <c r="AB9" s="214"/>
      <c r="AC9" s="214"/>
      <c r="AD9" s="215"/>
      <c r="AE9" s="215"/>
      <c r="AF9" s="215"/>
      <c r="AG9" s="216"/>
      <c r="AH9" s="215"/>
      <c r="AI9" s="217"/>
      <c r="AJ9" s="215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</row>
    <row r="10" spans="1:56" ht="36" customHeight="1">
      <c r="A10" s="218" t="s">
        <v>88</v>
      </c>
      <c r="B10" s="219" t="s">
        <v>285</v>
      </c>
      <c r="C10" s="220"/>
      <c r="D10" s="221">
        <v>1</v>
      </c>
      <c r="E10" s="222"/>
      <c r="F10" s="223"/>
      <c r="G10" s="224">
        <v>4</v>
      </c>
      <c r="H10" s="225">
        <v>120</v>
      </c>
      <c r="I10" s="226">
        <v>45</v>
      </c>
      <c r="J10" s="227"/>
      <c r="K10" s="227"/>
      <c r="L10" s="227">
        <v>45</v>
      </c>
      <c r="M10" s="228">
        <v>75</v>
      </c>
      <c r="N10" s="229">
        <v>3</v>
      </c>
      <c r="O10" s="230"/>
      <c r="P10" s="228"/>
      <c r="Q10" s="226"/>
      <c r="R10" s="230"/>
      <c r="S10" s="228"/>
      <c r="T10" s="226"/>
      <c r="U10" s="230"/>
      <c r="V10" s="228"/>
      <c r="W10" s="226"/>
      <c r="X10" s="228"/>
      <c r="Y10" s="209"/>
      <c r="Z10" s="206" t="s">
        <v>286</v>
      </c>
      <c r="AA10" s="206" t="b">
        <v>0</v>
      </c>
      <c r="AB10" s="206" t="b">
        <v>1</v>
      </c>
      <c r="AC10" s="208" t="b">
        <v>1</v>
      </c>
      <c r="AD10" s="206" t="s">
        <v>287</v>
      </c>
      <c r="AE10" s="206" t="s">
        <v>286</v>
      </c>
      <c r="AF10" s="206" t="s">
        <v>272</v>
      </c>
      <c r="AG10" s="209"/>
      <c r="AH10" s="209"/>
      <c r="AI10" s="209"/>
      <c r="AJ10" s="206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</row>
    <row r="11" spans="1:56" ht="39.75" customHeight="1">
      <c r="A11" s="231" t="s">
        <v>91</v>
      </c>
      <c r="B11" s="232" t="s">
        <v>288</v>
      </c>
      <c r="C11" s="233"/>
      <c r="D11" s="234" t="s">
        <v>93</v>
      </c>
      <c r="E11" s="235"/>
      <c r="F11" s="236"/>
      <c r="G11" s="237">
        <v>2</v>
      </c>
      <c r="H11" s="238">
        <v>60</v>
      </c>
      <c r="I11" s="226">
        <v>30</v>
      </c>
      <c r="J11" s="221">
        <v>15</v>
      </c>
      <c r="K11" s="221"/>
      <c r="L11" s="221">
        <v>15</v>
      </c>
      <c r="M11" s="239">
        <v>30</v>
      </c>
      <c r="N11" s="229">
        <v>2</v>
      </c>
      <c r="O11" s="230"/>
      <c r="P11" s="228"/>
      <c r="Q11" s="226"/>
      <c r="R11" s="230"/>
      <c r="S11" s="228"/>
      <c r="T11" s="226"/>
      <c r="U11" s="230"/>
      <c r="V11" s="228"/>
      <c r="W11" s="226"/>
      <c r="X11" s="240"/>
      <c r="Y11" s="209"/>
      <c r="Z11" s="206" t="s">
        <v>286</v>
      </c>
      <c r="AA11" s="206" t="b">
        <v>0</v>
      </c>
      <c r="AB11" s="206" t="b">
        <v>1</v>
      </c>
      <c r="AC11" s="208" t="b">
        <v>1</v>
      </c>
      <c r="AD11" s="206" t="s">
        <v>287</v>
      </c>
      <c r="AE11" s="206" t="s">
        <v>286</v>
      </c>
      <c r="AF11" s="206" t="s">
        <v>275</v>
      </c>
      <c r="AG11" s="209"/>
      <c r="AH11" s="209"/>
      <c r="AI11" s="209"/>
      <c r="AJ11" s="206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</row>
    <row r="12" spans="1:56" ht="15.75" customHeight="1">
      <c r="A12" s="231" t="s">
        <v>94</v>
      </c>
      <c r="B12" s="232" t="s">
        <v>95</v>
      </c>
      <c r="C12" s="220">
        <v>1</v>
      </c>
      <c r="D12" s="234"/>
      <c r="E12" s="235"/>
      <c r="F12" s="236"/>
      <c r="G12" s="237">
        <v>7</v>
      </c>
      <c r="H12" s="238">
        <v>210</v>
      </c>
      <c r="I12" s="220">
        <v>75</v>
      </c>
      <c r="J12" s="221">
        <v>45</v>
      </c>
      <c r="K12" s="221"/>
      <c r="L12" s="221">
        <v>30</v>
      </c>
      <c r="M12" s="239">
        <v>135</v>
      </c>
      <c r="N12" s="229">
        <v>5</v>
      </c>
      <c r="O12" s="206"/>
      <c r="P12" s="206"/>
      <c r="Q12" s="227"/>
      <c r="R12" s="230"/>
      <c r="S12" s="228"/>
      <c r="T12" s="226"/>
      <c r="U12" s="230"/>
      <c r="V12" s="228"/>
      <c r="W12" s="226"/>
      <c r="X12" s="240"/>
      <c r="Y12" s="209"/>
      <c r="Z12" s="206" t="s">
        <v>286</v>
      </c>
      <c r="AA12" s="206" t="b">
        <v>0</v>
      </c>
      <c r="AB12" s="206" t="b">
        <v>1</v>
      </c>
      <c r="AC12" s="208" t="b">
        <v>1</v>
      </c>
      <c r="AD12" s="206" t="s">
        <v>289</v>
      </c>
      <c r="AE12" s="206" t="s">
        <v>286</v>
      </c>
      <c r="AF12" s="206" t="s">
        <v>276</v>
      </c>
      <c r="AG12" s="209"/>
      <c r="AH12" s="209"/>
      <c r="AI12" s="209"/>
      <c r="AJ12" s="206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</row>
    <row r="13" spans="1:56" ht="15.75" customHeight="1">
      <c r="A13" s="218" t="s">
        <v>290</v>
      </c>
      <c r="B13" s="241" t="s">
        <v>97</v>
      </c>
      <c r="C13" s="220"/>
      <c r="D13" s="221">
        <v>1</v>
      </c>
      <c r="E13" s="222"/>
      <c r="F13" s="242"/>
      <c r="G13" s="243">
        <v>3.5</v>
      </c>
      <c r="H13" s="225">
        <v>105</v>
      </c>
      <c r="I13" s="226">
        <v>45</v>
      </c>
      <c r="J13" s="227">
        <v>15</v>
      </c>
      <c r="K13" s="227"/>
      <c r="L13" s="227">
        <v>30</v>
      </c>
      <c r="M13" s="228">
        <v>60</v>
      </c>
      <c r="N13" s="229">
        <v>3</v>
      </c>
      <c r="O13" s="230"/>
      <c r="P13" s="240"/>
      <c r="Q13" s="226"/>
      <c r="R13" s="230"/>
      <c r="S13" s="228"/>
      <c r="T13" s="226"/>
      <c r="U13" s="230"/>
      <c r="V13" s="228"/>
      <c r="W13" s="226"/>
      <c r="X13" s="228"/>
      <c r="Y13" s="209"/>
      <c r="Z13" s="206" t="s">
        <v>286</v>
      </c>
      <c r="AA13" s="206" t="b">
        <v>0</v>
      </c>
      <c r="AB13" s="206" t="b">
        <v>1</v>
      </c>
      <c r="AC13" s="208" t="b">
        <v>1</v>
      </c>
      <c r="AD13" s="206" t="s">
        <v>287</v>
      </c>
      <c r="AE13" s="206" t="s">
        <v>286</v>
      </c>
      <c r="AF13" s="206" t="s">
        <v>272</v>
      </c>
      <c r="AG13" s="209"/>
      <c r="AH13" s="209"/>
      <c r="AI13" s="209"/>
      <c r="AJ13" s="206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</row>
    <row r="14" spans="1:56" ht="39.75" customHeight="1">
      <c r="A14" s="244" t="s">
        <v>99</v>
      </c>
      <c r="B14" s="245" t="s">
        <v>291</v>
      </c>
      <c r="C14" s="246">
        <v>1</v>
      </c>
      <c r="D14" s="221"/>
      <c r="E14" s="221"/>
      <c r="F14" s="239"/>
      <c r="G14" s="247">
        <v>4</v>
      </c>
      <c r="H14" s="238">
        <v>120</v>
      </c>
      <c r="I14" s="220">
        <v>60</v>
      </c>
      <c r="J14" s="221">
        <v>30</v>
      </c>
      <c r="K14" s="221"/>
      <c r="L14" s="221">
        <v>30</v>
      </c>
      <c r="M14" s="239">
        <v>60</v>
      </c>
      <c r="N14" s="229">
        <v>4</v>
      </c>
      <c r="O14" s="230"/>
      <c r="P14" s="228"/>
      <c r="Q14" s="226"/>
      <c r="R14" s="230"/>
      <c r="S14" s="228"/>
      <c r="T14" s="226"/>
      <c r="U14" s="230"/>
      <c r="V14" s="228"/>
      <c r="W14" s="226"/>
      <c r="X14" s="228"/>
      <c r="Y14" s="214"/>
      <c r="Z14" s="206" t="s">
        <v>286</v>
      </c>
      <c r="AA14" s="206" t="b">
        <v>0</v>
      </c>
      <c r="AB14" s="206" t="b">
        <v>1</v>
      </c>
      <c r="AC14" s="208" t="b">
        <v>1</v>
      </c>
      <c r="AD14" s="215" t="s">
        <v>289</v>
      </c>
      <c r="AE14" s="206" t="s">
        <v>286</v>
      </c>
      <c r="AF14" s="206" t="s">
        <v>277</v>
      </c>
      <c r="AG14" s="214"/>
      <c r="AH14" s="214"/>
      <c r="AI14" s="214"/>
      <c r="AJ14" s="215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</row>
    <row r="15" spans="1:56" ht="36" customHeight="1">
      <c r="A15" s="248" t="s">
        <v>116</v>
      </c>
      <c r="B15" s="249" t="s">
        <v>115</v>
      </c>
      <c r="C15" s="250"/>
      <c r="D15" s="251" t="s">
        <v>292</v>
      </c>
      <c r="E15" s="251"/>
      <c r="F15" s="252"/>
      <c r="G15" s="253">
        <v>6</v>
      </c>
      <c r="H15" s="225">
        <v>180</v>
      </c>
      <c r="I15" s="226">
        <v>30</v>
      </c>
      <c r="J15" s="227">
        <v>30</v>
      </c>
      <c r="K15" s="227"/>
      <c r="L15" s="227">
        <v>30</v>
      </c>
      <c r="M15" s="228">
        <v>150</v>
      </c>
      <c r="N15" s="229">
        <v>4</v>
      </c>
      <c r="O15" s="230"/>
      <c r="P15" s="228"/>
      <c r="Q15" s="226"/>
      <c r="R15" s="230"/>
      <c r="S15" s="228"/>
      <c r="T15" s="226"/>
      <c r="U15" s="230"/>
      <c r="V15" s="228"/>
      <c r="W15" s="229"/>
      <c r="X15" s="228"/>
      <c r="Y15" s="214"/>
      <c r="Z15" s="215" t="s">
        <v>286</v>
      </c>
      <c r="AA15" s="206" t="b">
        <v>0</v>
      </c>
      <c r="AB15" s="206" t="b">
        <v>1</v>
      </c>
      <c r="AC15" s="208" t="b">
        <v>1</v>
      </c>
      <c r="AD15" s="215" t="s">
        <v>293</v>
      </c>
      <c r="AE15" s="215" t="s">
        <v>286</v>
      </c>
      <c r="AF15" s="215" t="s">
        <v>278</v>
      </c>
      <c r="AG15" s="214"/>
      <c r="AH15" s="214"/>
      <c r="AI15" s="214"/>
      <c r="AJ15" s="215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</row>
    <row r="16" spans="1:56" ht="30.75" customHeight="1">
      <c r="A16" s="248" t="s">
        <v>122</v>
      </c>
      <c r="B16" s="254" t="s">
        <v>121</v>
      </c>
      <c r="C16" s="250"/>
      <c r="D16" s="251" t="s">
        <v>292</v>
      </c>
      <c r="E16" s="251"/>
      <c r="F16" s="252"/>
      <c r="G16" s="253">
        <v>3.5</v>
      </c>
      <c r="H16" s="225">
        <v>105</v>
      </c>
      <c r="I16" s="226">
        <v>45</v>
      </c>
      <c r="J16" s="227">
        <v>30</v>
      </c>
      <c r="K16" s="227"/>
      <c r="L16" s="227">
        <v>15</v>
      </c>
      <c r="M16" s="228">
        <v>60</v>
      </c>
      <c r="N16" s="229">
        <v>3</v>
      </c>
      <c r="O16" s="230"/>
      <c r="P16" s="228"/>
      <c r="Q16" s="226"/>
      <c r="R16" s="230"/>
      <c r="S16" s="228"/>
      <c r="T16" s="226"/>
      <c r="U16" s="230"/>
      <c r="V16" s="228"/>
      <c r="W16" s="229"/>
      <c r="X16" s="228"/>
      <c r="Y16" s="214"/>
      <c r="Z16" s="215" t="s">
        <v>286</v>
      </c>
      <c r="AA16" s="206" t="b">
        <v>0</v>
      </c>
      <c r="AB16" s="206" t="b">
        <v>1</v>
      </c>
      <c r="AC16" s="208" t="b">
        <v>1</v>
      </c>
      <c r="AD16" s="215" t="s">
        <v>293</v>
      </c>
      <c r="AE16" s="215" t="s">
        <v>286</v>
      </c>
      <c r="AF16" s="215" t="s">
        <v>278</v>
      </c>
      <c r="AG16" s="214"/>
      <c r="AH16" s="214"/>
      <c r="AI16" s="214"/>
      <c r="AJ16" s="215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</row>
    <row r="17" spans="1:56" ht="15.75" customHeight="1">
      <c r="A17" s="210"/>
      <c r="B17" s="211"/>
      <c r="C17" s="212"/>
      <c r="D17" s="213"/>
      <c r="E17" s="213"/>
      <c r="F17" s="212"/>
      <c r="G17" s="212"/>
      <c r="H17" s="212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4"/>
      <c r="Z17" s="214"/>
      <c r="AA17" s="214"/>
      <c r="AB17" s="214"/>
      <c r="AC17" s="214"/>
      <c r="AD17" s="215"/>
      <c r="AE17" s="215"/>
      <c r="AF17" s="215"/>
      <c r="AG17" s="216"/>
      <c r="AH17" s="215"/>
      <c r="AI17" s="215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</row>
    <row r="18" spans="1:56" ht="15.75" customHeight="1">
      <c r="A18" s="210"/>
      <c r="B18" s="211" t="s">
        <v>271</v>
      </c>
      <c r="C18" s="212"/>
      <c r="D18" s="213"/>
      <c r="E18" s="213"/>
      <c r="F18" s="212"/>
      <c r="G18" s="212"/>
      <c r="H18" s="212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4"/>
      <c r="Z18" s="214"/>
      <c r="AA18" s="214"/>
      <c r="AB18" s="214"/>
      <c r="AC18" s="214"/>
      <c r="AD18" s="215"/>
      <c r="AE18" s="215"/>
      <c r="AF18" s="215"/>
      <c r="AG18" s="216"/>
      <c r="AH18" s="215"/>
      <c r="AI18" s="215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</row>
    <row r="19" spans="1:56" ht="24" customHeight="1">
      <c r="A19" s="218" t="s">
        <v>90</v>
      </c>
      <c r="B19" s="219" t="s">
        <v>285</v>
      </c>
      <c r="C19" s="220"/>
      <c r="D19" s="221"/>
      <c r="E19" s="222"/>
      <c r="F19" s="223"/>
      <c r="G19" s="224">
        <v>3.5</v>
      </c>
      <c r="H19" s="225">
        <v>105</v>
      </c>
      <c r="I19" s="226">
        <f t="shared" ref="I19:I24" si="0">SUM(J19:L19)</f>
        <v>18</v>
      </c>
      <c r="J19" s="227"/>
      <c r="K19" s="227"/>
      <c r="L19" s="227">
        <v>18</v>
      </c>
      <c r="M19" s="228">
        <v>69</v>
      </c>
      <c r="N19" s="230">
        <v>2</v>
      </c>
      <c r="O19" s="211"/>
      <c r="P19" s="228"/>
      <c r="Q19" s="226"/>
      <c r="R19" s="230"/>
      <c r="S19" s="228"/>
      <c r="T19" s="226"/>
      <c r="U19" s="230"/>
      <c r="V19" s="228"/>
      <c r="W19" s="226"/>
      <c r="X19" s="228"/>
      <c r="Y19" s="209"/>
      <c r="Z19" s="206" t="s">
        <v>286</v>
      </c>
      <c r="AA19" s="206" t="b">
        <v>1</v>
      </c>
      <c r="AB19" s="206" t="b">
        <v>0</v>
      </c>
      <c r="AC19" s="208" t="b">
        <v>0</v>
      </c>
      <c r="AD19" s="206"/>
      <c r="AE19" s="206" t="s">
        <v>286</v>
      </c>
      <c r="AF19" s="206" t="s">
        <v>272</v>
      </c>
      <c r="AG19" s="209"/>
      <c r="AH19" s="209"/>
      <c r="AI19" s="209"/>
      <c r="AJ19" s="206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</row>
    <row r="20" spans="1:56" ht="39" customHeight="1">
      <c r="A20" s="218" t="s">
        <v>294</v>
      </c>
      <c r="B20" s="241" t="s">
        <v>97</v>
      </c>
      <c r="C20" s="220"/>
      <c r="D20" s="221"/>
      <c r="E20" s="222"/>
      <c r="F20" s="242"/>
      <c r="G20" s="243">
        <v>3.5</v>
      </c>
      <c r="H20" s="225">
        <v>105</v>
      </c>
      <c r="I20" s="226">
        <f t="shared" si="0"/>
        <v>18</v>
      </c>
      <c r="J20" s="227">
        <v>9</v>
      </c>
      <c r="K20" s="227"/>
      <c r="L20" s="227">
        <v>9</v>
      </c>
      <c r="M20" s="228">
        <v>69</v>
      </c>
      <c r="N20" s="230">
        <v>2</v>
      </c>
      <c r="O20" s="211"/>
      <c r="P20" s="240"/>
      <c r="Q20" s="226"/>
      <c r="R20" s="230"/>
      <c r="S20" s="228"/>
      <c r="T20" s="226"/>
      <c r="U20" s="230"/>
      <c r="V20" s="228"/>
      <c r="W20" s="226"/>
      <c r="X20" s="228"/>
      <c r="Y20" s="209"/>
      <c r="Z20" s="206" t="s">
        <v>286</v>
      </c>
      <c r="AA20" s="206" t="b">
        <v>1</v>
      </c>
      <c r="AB20" s="206" t="b">
        <v>0</v>
      </c>
      <c r="AC20" s="208" t="b">
        <v>0</v>
      </c>
      <c r="AD20" s="206"/>
      <c r="AE20" s="206" t="s">
        <v>286</v>
      </c>
      <c r="AF20" s="206" t="s">
        <v>272</v>
      </c>
      <c r="AG20" s="209"/>
      <c r="AH20" s="209"/>
      <c r="AI20" s="209"/>
      <c r="AJ20" s="206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</row>
    <row r="21" spans="1:56" ht="35.25" customHeight="1">
      <c r="A21" s="231" t="s">
        <v>101</v>
      </c>
      <c r="B21" s="232" t="s">
        <v>102</v>
      </c>
      <c r="C21" s="220"/>
      <c r="D21" s="221"/>
      <c r="E21" s="222"/>
      <c r="F21" s="242"/>
      <c r="G21" s="237">
        <v>4</v>
      </c>
      <c r="H21" s="238">
        <v>120</v>
      </c>
      <c r="I21" s="226">
        <f t="shared" si="0"/>
        <v>27</v>
      </c>
      <c r="J21" s="221">
        <v>9</v>
      </c>
      <c r="K21" s="221"/>
      <c r="L21" s="221">
        <v>18</v>
      </c>
      <c r="M21" s="239">
        <v>66</v>
      </c>
      <c r="N21" s="230">
        <v>3</v>
      </c>
      <c r="O21" s="211"/>
      <c r="P21" s="240"/>
      <c r="Q21" s="226"/>
      <c r="R21" s="230"/>
      <c r="S21" s="228"/>
      <c r="T21" s="226"/>
      <c r="U21" s="230"/>
      <c r="V21" s="228"/>
      <c r="W21" s="226"/>
      <c r="X21" s="228"/>
      <c r="Y21" s="209"/>
      <c r="Z21" s="206" t="s">
        <v>286</v>
      </c>
      <c r="AA21" s="206" t="b">
        <v>1</v>
      </c>
      <c r="AB21" s="206" t="b">
        <v>0</v>
      </c>
      <c r="AC21" s="208" t="b">
        <v>0</v>
      </c>
      <c r="AD21" s="206"/>
      <c r="AE21" s="206" t="s">
        <v>286</v>
      </c>
      <c r="AF21" s="206" t="s">
        <v>276</v>
      </c>
      <c r="AG21" s="209"/>
      <c r="AH21" s="209"/>
      <c r="AI21" s="209"/>
      <c r="AJ21" s="206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</row>
    <row r="22" spans="1:56" ht="45" customHeight="1">
      <c r="A22" s="248" t="s">
        <v>117</v>
      </c>
      <c r="B22" s="249" t="s">
        <v>115</v>
      </c>
      <c r="C22" s="250"/>
      <c r="D22" s="251"/>
      <c r="E22" s="255"/>
      <c r="F22" s="252"/>
      <c r="G22" s="253">
        <v>5</v>
      </c>
      <c r="H22" s="225">
        <v>150</v>
      </c>
      <c r="I22" s="226">
        <f t="shared" si="0"/>
        <v>27</v>
      </c>
      <c r="J22" s="227">
        <v>14</v>
      </c>
      <c r="K22" s="227"/>
      <c r="L22" s="227">
        <v>13</v>
      </c>
      <c r="M22" s="228">
        <v>96</v>
      </c>
      <c r="N22" s="230">
        <v>3</v>
      </c>
      <c r="O22" s="211"/>
      <c r="P22" s="228"/>
      <c r="Q22" s="226"/>
      <c r="R22" s="230"/>
      <c r="S22" s="228"/>
      <c r="T22" s="226"/>
      <c r="U22" s="230"/>
      <c r="V22" s="228"/>
      <c r="W22" s="229"/>
      <c r="X22" s="228"/>
      <c r="Y22" s="214"/>
      <c r="Z22" s="215" t="s">
        <v>286</v>
      </c>
      <c r="AA22" s="206" t="b">
        <v>1</v>
      </c>
      <c r="AB22" s="206" t="b">
        <v>0</v>
      </c>
      <c r="AC22" s="208" t="b">
        <v>0</v>
      </c>
      <c r="AD22" s="215"/>
      <c r="AE22" s="215" t="s">
        <v>286</v>
      </c>
      <c r="AF22" s="215" t="s">
        <v>278</v>
      </c>
      <c r="AG22" s="214"/>
      <c r="AH22" s="214"/>
      <c r="AI22" s="214"/>
      <c r="AJ22" s="215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</row>
    <row r="23" spans="1:56" ht="35.25" customHeight="1">
      <c r="A23" s="248" t="s">
        <v>123</v>
      </c>
      <c r="B23" s="254" t="s">
        <v>121</v>
      </c>
      <c r="C23" s="250"/>
      <c r="D23" s="256"/>
      <c r="E23" s="257"/>
      <c r="F23" s="252"/>
      <c r="G23" s="253">
        <v>4.5</v>
      </c>
      <c r="H23" s="225">
        <v>135</v>
      </c>
      <c r="I23" s="226">
        <f t="shared" si="0"/>
        <v>27</v>
      </c>
      <c r="J23" s="227">
        <v>14</v>
      </c>
      <c r="K23" s="227"/>
      <c r="L23" s="227">
        <v>13</v>
      </c>
      <c r="M23" s="228">
        <v>81</v>
      </c>
      <c r="N23" s="230">
        <v>3</v>
      </c>
      <c r="O23" s="211"/>
      <c r="P23" s="228"/>
      <c r="Q23" s="226"/>
      <c r="R23" s="230"/>
      <c r="S23" s="258"/>
      <c r="T23" s="226"/>
      <c r="U23" s="230"/>
      <c r="V23" s="228"/>
      <c r="W23" s="229"/>
      <c r="X23" s="228"/>
      <c r="Y23" s="214"/>
      <c r="Z23" s="215" t="s">
        <v>286</v>
      </c>
      <c r="AA23" s="206" t="b">
        <v>1</v>
      </c>
      <c r="AB23" s="206" t="b">
        <v>0</v>
      </c>
      <c r="AC23" s="208" t="b">
        <v>0</v>
      </c>
      <c r="AD23" s="215"/>
      <c r="AE23" s="215" t="s">
        <v>286</v>
      </c>
      <c r="AF23" s="215" t="s">
        <v>278</v>
      </c>
      <c r="AG23" s="214"/>
      <c r="AH23" s="214"/>
      <c r="AI23" s="214"/>
      <c r="AJ23" s="215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</row>
    <row r="24" spans="1:56" ht="33.75" customHeight="1">
      <c r="A24" s="248" t="s">
        <v>126</v>
      </c>
      <c r="B24" s="249" t="s">
        <v>127</v>
      </c>
      <c r="C24" s="250"/>
      <c r="D24" s="259"/>
      <c r="E24" s="259"/>
      <c r="F24" s="260"/>
      <c r="G24" s="253">
        <v>5</v>
      </c>
      <c r="H24" s="261">
        <v>150</v>
      </c>
      <c r="I24" s="262">
        <f t="shared" si="0"/>
        <v>27</v>
      </c>
      <c r="J24" s="263">
        <v>14</v>
      </c>
      <c r="K24" s="263"/>
      <c r="L24" s="263">
        <v>13</v>
      </c>
      <c r="M24" s="264">
        <v>96</v>
      </c>
      <c r="N24" s="265">
        <v>3</v>
      </c>
      <c r="O24" s="211"/>
      <c r="P24" s="228"/>
      <c r="Q24" s="226"/>
      <c r="R24" s="230"/>
      <c r="S24" s="228"/>
      <c r="T24" s="226"/>
      <c r="U24" s="230"/>
      <c r="V24" s="228"/>
      <c r="W24" s="229"/>
      <c r="X24" s="228"/>
      <c r="Y24" s="214"/>
      <c r="Z24" s="215" t="s">
        <v>286</v>
      </c>
      <c r="AA24" s="206" t="b">
        <v>1</v>
      </c>
      <c r="AB24" s="206" t="b">
        <v>0</v>
      </c>
      <c r="AC24" s="208" t="b">
        <v>0</v>
      </c>
      <c r="AD24" s="215"/>
      <c r="AE24" s="215" t="s">
        <v>286</v>
      </c>
      <c r="AF24" s="215" t="s">
        <v>278</v>
      </c>
      <c r="AG24" s="214"/>
      <c r="AH24" s="214"/>
      <c r="AI24" s="214"/>
      <c r="AJ24" s="215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</row>
    <row r="25" spans="1:56" ht="24" customHeight="1">
      <c r="A25" s="266"/>
      <c r="B25" s="267"/>
      <c r="C25" s="268"/>
      <c r="D25" s="221"/>
      <c r="E25" s="269"/>
      <c r="F25" s="269"/>
      <c r="G25" s="221">
        <v>4.5</v>
      </c>
      <c r="H25" s="270">
        <f>G25*30</f>
        <v>135</v>
      </c>
      <c r="I25" s="271"/>
      <c r="J25" s="271"/>
      <c r="K25" s="271"/>
      <c r="L25" s="271"/>
      <c r="M25" s="271"/>
      <c r="N25" s="27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4"/>
      <c r="Z25" s="214"/>
      <c r="AA25" s="214"/>
      <c r="AB25" s="214"/>
      <c r="AC25" s="214"/>
      <c r="AD25" s="215"/>
      <c r="AE25" s="215" t="s">
        <v>286</v>
      </c>
      <c r="AF25" s="215" t="s">
        <v>278</v>
      </c>
      <c r="AG25" s="216"/>
      <c r="AH25" s="215"/>
      <c r="AI25" s="217"/>
      <c r="AJ25" s="215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</row>
    <row r="26" spans="1:56" ht="15.75" customHeight="1">
      <c r="A26" s="210"/>
      <c r="B26" s="211"/>
      <c r="C26" s="212"/>
      <c r="D26" s="213"/>
      <c r="E26" s="213"/>
      <c r="F26" s="212"/>
      <c r="G26" s="212"/>
      <c r="H26" s="212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4"/>
      <c r="Z26" s="214"/>
      <c r="AA26" s="214"/>
      <c r="AB26" s="214"/>
      <c r="AC26" s="214"/>
      <c r="AD26" s="215"/>
      <c r="AE26" s="215"/>
      <c r="AF26" s="215"/>
      <c r="AG26" s="216"/>
      <c r="AH26" s="215"/>
      <c r="AI26" s="217"/>
      <c r="AJ26" s="215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</row>
    <row r="27" spans="1:56" ht="15.75" customHeight="1">
      <c r="A27" s="210"/>
      <c r="B27" s="211"/>
      <c r="C27" s="212"/>
      <c r="D27" s="213"/>
      <c r="E27" s="213"/>
      <c r="F27" s="212"/>
      <c r="G27" s="212"/>
      <c r="H27" s="212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4"/>
      <c r="Z27" s="214"/>
      <c r="AA27" s="214"/>
      <c r="AB27" s="214"/>
      <c r="AC27" s="214"/>
      <c r="AD27" s="215"/>
      <c r="AE27" s="215"/>
      <c r="AF27" s="215"/>
      <c r="AG27" s="216"/>
      <c r="AH27" s="215"/>
      <c r="AI27" s="217"/>
      <c r="AJ27" s="215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</row>
    <row r="28" spans="1:56" ht="15.75" customHeight="1">
      <c r="A28" s="210"/>
      <c r="B28" s="211"/>
      <c r="C28" s="212"/>
      <c r="D28" s="213"/>
      <c r="E28" s="213"/>
      <c r="F28" s="212"/>
      <c r="G28" s="212"/>
      <c r="H28" s="212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4"/>
      <c r="Z28" s="214"/>
      <c r="AA28" s="214"/>
      <c r="AB28" s="214"/>
      <c r="AC28" s="214"/>
      <c r="AD28" s="215"/>
      <c r="AE28" s="215"/>
      <c r="AF28" s="215"/>
      <c r="AG28" s="216"/>
      <c r="AH28" s="215"/>
      <c r="AI28" s="217"/>
      <c r="AJ28" s="215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</row>
    <row r="29" spans="1:56" ht="15.75" customHeight="1">
      <c r="A29" s="210"/>
      <c r="B29" s="211" t="s">
        <v>273</v>
      </c>
      <c r="C29" s="212"/>
      <c r="D29" s="213"/>
      <c r="E29" s="213"/>
      <c r="F29" s="212"/>
      <c r="G29" s="212"/>
      <c r="H29" s="212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4"/>
      <c r="Z29" s="214"/>
      <c r="AA29" s="214"/>
      <c r="AB29" s="214"/>
      <c r="AC29" s="214"/>
      <c r="AD29" s="215"/>
      <c r="AE29" s="215"/>
      <c r="AF29" s="215"/>
      <c r="AG29" s="216"/>
      <c r="AH29" s="215"/>
      <c r="AI29" s="217"/>
      <c r="AJ29" s="215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</row>
    <row r="30" spans="1:56" ht="39" customHeight="1">
      <c r="A30" s="218" t="s">
        <v>90</v>
      </c>
      <c r="B30" s="219" t="s">
        <v>285</v>
      </c>
      <c r="C30" s="220"/>
      <c r="D30" s="221" t="s">
        <v>295</v>
      </c>
      <c r="E30" s="222"/>
      <c r="F30" s="223"/>
      <c r="G30" s="224">
        <v>3.5</v>
      </c>
      <c r="H30" s="225">
        <v>105</v>
      </c>
      <c r="I30" s="226">
        <f t="shared" ref="I30:I35" si="1">SUM(J30:L30)</f>
        <v>18</v>
      </c>
      <c r="J30" s="227"/>
      <c r="K30" s="227"/>
      <c r="L30" s="227">
        <v>18</v>
      </c>
      <c r="M30" s="228">
        <v>69</v>
      </c>
      <c r="N30" s="230">
        <v>2</v>
      </c>
      <c r="O30" s="211"/>
      <c r="P30" s="228"/>
      <c r="Q30" s="226"/>
      <c r="R30" s="230"/>
      <c r="S30" s="228"/>
      <c r="T30" s="226"/>
      <c r="U30" s="230"/>
      <c r="V30" s="228"/>
      <c r="W30" s="226"/>
      <c r="X30" s="228"/>
      <c r="Y30" s="209"/>
      <c r="Z30" s="206" t="s">
        <v>286</v>
      </c>
      <c r="AA30" s="206" t="b">
        <v>1</v>
      </c>
      <c r="AB30" s="206" t="b">
        <v>0</v>
      </c>
      <c r="AC30" s="208" t="b">
        <v>0</v>
      </c>
      <c r="AD30" s="215" t="s">
        <v>293</v>
      </c>
      <c r="AE30" s="206" t="s">
        <v>286</v>
      </c>
      <c r="AF30" s="206" t="s">
        <v>272</v>
      </c>
      <c r="AG30" s="209"/>
      <c r="AH30" s="209"/>
      <c r="AI30" s="209"/>
      <c r="AJ30" s="206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</row>
    <row r="31" spans="1:56" ht="15.75" customHeight="1">
      <c r="A31" s="218" t="s">
        <v>294</v>
      </c>
      <c r="B31" s="241" t="s">
        <v>97</v>
      </c>
      <c r="C31" s="220"/>
      <c r="D31" s="221" t="s">
        <v>295</v>
      </c>
      <c r="E31" s="222"/>
      <c r="F31" s="242"/>
      <c r="G31" s="243">
        <v>3.5</v>
      </c>
      <c r="H31" s="225">
        <v>105</v>
      </c>
      <c r="I31" s="226">
        <f t="shared" si="1"/>
        <v>18</v>
      </c>
      <c r="J31" s="227">
        <v>9</v>
      </c>
      <c r="K31" s="227"/>
      <c r="L31" s="227">
        <v>9</v>
      </c>
      <c r="M31" s="228">
        <v>69</v>
      </c>
      <c r="N31" s="230">
        <v>2</v>
      </c>
      <c r="O31" s="211"/>
      <c r="P31" s="240"/>
      <c r="Q31" s="226"/>
      <c r="R31" s="230"/>
      <c r="S31" s="228"/>
      <c r="T31" s="226"/>
      <c r="U31" s="230"/>
      <c r="V31" s="228"/>
      <c r="W31" s="226"/>
      <c r="X31" s="228"/>
      <c r="Y31" s="209"/>
      <c r="Z31" s="206" t="s">
        <v>286</v>
      </c>
      <c r="AA31" s="206" t="b">
        <v>1</v>
      </c>
      <c r="AB31" s="206" t="b">
        <v>0</v>
      </c>
      <c r="AC31" s="208" t="b">
        <v>0</v>
      </c>
      <c r="AD31" s="215" t="s">
        <v>293</v>
      </c>
      <c r="AE31" s="206" t="s">
        <v>286</v>
      </c>
      <c r="AF31" s="206" t="s">
        <v>272</v>
      </c>
      <c r="AG31" s="209"/>
      <c r="AH31" s="209"/>
      <c r="AI31" s="209"/>
      <c r="AJ31" s="206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</row>
    <row r="32" spans="1:56" ht="44.25" customHeight="1">
      <c r="A32" s="231" t="s">
        <v>101</v>
      </c>
      <c r="B32" s="232" t="s">
        <v>102</v>
      </c>
      <c r="C32" s="220">
        <v>2</v>
      </c>
      <c r="D32" s="221"/>
      <c r="E32" s="222"/>
      <c r="F32" s="242"/>
      <c r="G32" s="237">
        <v>4</v>
      </c>
      <c r="H32" s="238">
        <v>120</v>
      </c>
      <c r="I32" s="226">
        <f t="shared" si="1"/>
        <v>27</v>
      </c>
      <c r="J32" s="221">
        <v>9</v>
      </c>
      <c r="K32" s="221"/>
      <c r="L32" s="221">
        <v>18</v>
      </c>
      <c r="M32" s="239">
        <v>66</v>
      </c>
      <c r="N32" s="230">
        <v>3</v>
      </c>
      <c r="O32" s="211"/>
      <c r="P32" s="240"/>
      <c r="Q32" s="226"/>
      <c r="R32" s="230"/>
      <c r="S32" s="228"/>
      <c r="T32" s="226"/>
      <c r="U32" s="230"/>
      <c r="V32" s="228"/>
      <c r="W32" s="226"/>
      <c r="X32" s="228"/>
      <c r="Y32" s="209"/>
      <c r="Z32" s="206" t="s">
        <v>286</v>
      </c>
      <c r="AA32" s="206" t="b">
        <v>1</v>
      </c>
      <c r="AB32" s="206" t="b">
        <v>0</v>
      </c>
      <c r="AC32" s="208" t="b">
        <v>0</v>
      </c>
      <c r="AD32" s="206" t="s">
        <v>289</v>
      </c>
      <c r="AE32" s="206" t="s">
        <v>286</v>
      </c>
      <c r="AF32" s="206" t="s">
        <v>276</v>
      </c>
      <c r="AG32" s="209"/>
      <c r="AH32" s="209"/>
      <c r="AI32" s="209"/>
      <c r="AJ32" s="206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</row>
    <row r="33" spans="1:56" ht="30" customHeight="1">
      <c r="A33" s="248" t="s">
        <v>117</v>
      </c>
      <c r="B33" s="249" t="s">
        <v>115</v>
      </c>
      <c r="C33" s="250"/>
      <c r="D33" s="251" t="s">
        <v>295</v>
      </c>
      <c r="E33" s="255"/>
      <c r="F33" s="252"/>
      <c r="G33" s="253">
        <v>5</v>
      </c>
      <c r="H33" s="225">
        <v>150</v>
      </c>
      <c r="I33" s="226">
        <f t="shared" si="1"/>
        <v>27</v>
      </c>
      <c r="J33" s="227">
        <v>13</v>
      </c>
      <c r="K33" s="227"/>
      <c r="L33" s="227">
        <v>14</v>
      </c>
      <c r="M33" s="228">
        <v>96</v>
      </c>
      <c r="N33" s="230">
        <v>3</v>
      </c>
      <c r="O33" s="211"/>
      <c r="P33" s="228"/>
      <c r="Q33" s="226"/>
      <c r="R33" s="230"/>
      <c r="S33" s="228"/>
      <c r="T33" s="226"/>
      <c r="U33" s="230"/>
      <c r="V33" s="228"/>
      <c r="W33" s="229"/>
      <c r="X33" s="228"/>
      <c r="Y33" s="214"/>
      <c r="Z33" s="215" t="s">
        <v>286</v>
      </c>
      <c r="AA33" s="206" t="b">
        <v>1</v>
      </c>
      <c r="AB33" s="206" t="b">
        <v>0</v>
      </c>
      <c r="AC33" s="208" t="b">
        <v>0</v>
      </c>
      <c r="AD33" s="215" t="s">
        <v>293</v>
      </c>
      <c r="AE33" s="215" t="s">
        <v>286</v>
      </c>
      <c r="AF33" s="215" t="s">
        <v>278</v>
      </c>
      <c r="AG33" s="214"/>
      <c r="AH33" s="214"/>
      <c r="AI33" s="214"/>
      <c r="AJ33" s="215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</row>
    <row r="34" spans="1:56" ht="39" customHeight="1">
      <c r="A34" s="248" t="s">
        <v>123</v>
      </c>
      <c r="B34" s="254" t="s">
        <v>121</v>
      </c>
      <c r="C34" s="250">
        <v>2</v>
      </c>
      <c r="D34" s="256"/>
      <c r="E34" s="257"/>
      <c r="F34" s="252"/>
      <c r="G34" s="253">
        <v>4.5</v>
      </c>
      <c r="H34" s="225">
        <v>135</v>
      </c>
      <c r="I34" s="226">
        <f t="shared" si="1"/>
        <v>27</v>
      </c>
      <c r="J34" s="227">
        <v>13</v>
      </c>
      <c r="K34" s="227"/>
      <c r="L34" s="227">
        <v>14</v>
      </c>
      <c r="M34" s="228">
        <v>81</v>
      </c>
      <c r="N34" s="230">
        <v>3</v>
      </c>
      <c r="O34" s="211"/>
      <c r="P34" s="228"/>
      <c r="Q34" s="226"/>
      <c r="R34" s="230"/>
      <c r="S34" s="258"/>
      <c r="T34" s="226"/>
      <c r="U34" s="230"/>
      <c r="V34" s="228"/>
      <c r="W34" s="229"/>
      <c r="X34" s="228"/>
      <c r="Y34" s="214"/>
      <c r="Z34" s="215" t="s">
        <v>286</v>
      </c>
      <c r="AA34" s="206" t="b">
        <v>1</v>
      </c>
      <c r="AB34" s="206" t="b">
        <v>0</v>
      </c>
      <c r="AC34" s="208" t="b">
        <v>0</v>
      </c>
      <c r="AD34" s="215" t="s">
        <v>289</v>
      </c>
      <c r="AE34" s="215" t="s">
        <v>286</v>
      </c>
      <c r="AF34" s="215" t="s">
        <v>278</v>
      </c>
      <c r="AG34" s="214"/>
      <c r="AH34" s="214"/>
      <c r="AI34" s="214"/>
      <c r="AJ34" s="215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</row>
    <row r="35" spans="1:56" ht="42.75" customHeight="1">
      <c r="A35" s="248" t="s">
        <v>126</v>
      </c>
      <c r="B35" s="249" t="s">
        <v>127</v>
      </c>
      <c r="C35" s="250">
        <v>2</v>
      </c>
      <c r="D35" s="259"/>
      <c r="E35" s="259"/>
      <c r="F35" s="260"/>
      <c r="G35" s="253">
        <v>5</v>
      </c>
      <c r="H35" s="261">
        <v>150</v>
      </c>
      <c r="I35" s="262">
        <f t="shared" si="1"/>
        <v>27</v>
      </c>
      <c r="J35" s="263">
        <v>13</v>
      </c>
      <c r="K35" s="263"/>
      <c r="L35" s="263">
        <v>14</v>
      </c>
      <c r="M35" s="264">
        <v>96</v>
      </c>
      <c r="N35" s="265">
        <v>3</v>
      </c>
      <c r="O35" s="211"/>
      <c r="P35" s="228"/>
      <c r="Q35" s="226"/>
      <c r="R35" s="230"/>
      <c r="S35" s="228"/>
      <c r="T35" s="226"/>
      <c r="U35" s="230"/>
      <c r="V35" s="228"/>
      <c r="W35" s="229"/>
      <c r="X35" s="228"/>
      <c r="Y35" s="214"/>
      <c r="Z35" s="215" t="s">
        <v>286</v>
      </c>
      <c r="AA35" s="206" t="b">
        <v>1</v>
      </c>
      <c r="AB35" s="206" t="b">
        <v>0</v>
      </c>
      <c r="AC35" s="208" t="b">
        <v>0</v>
      </c>
      <c r="AD35" s="215" t="s">
        <v>289</v>
      </c>
      <c r="AE35" s="215" t="s">
        <v>286</v>
      </c>
      <c r="AF35" s="215" t="s">
        <v>278</v>
      </c>
      <c r="AG35" s="214"/>
      <c r="AH35" s="214"/>
      <c r="AI35" s="214"/>
      <c r="AJ35" s="215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</row>
    <row r="36" spans="1:56" ht="48.75" customHeight="1">
      <c r="A36" s="266" t="s">
        <v>176</v>
      </c>
      <c r="B36" s="267" t="s">
        <v>54</v>
      </c>
      <c r="C36" s="268"/>
      <c r="D36" s="221" t="s">
        <v>295</v>
      </c>
      <c r="E36" s="269"/>
      <c r="F36" s="269"/>
      <c r="G36" s="221">
        <v>4.5</v>
      </c>
      <c r="H36" s="270">
        <f>G36*30</f>
        <v>135</v>
      </c>
      <c r="I36" s="271"/>
      <c r="J36" s="271"/>
      <c r="K36" s="271"/>
      <c r="L36" s="271"/>
      <c r="M36" s="271"/>
      <c r="N36" s="27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4"/>
      <c r="Z36" s="214"/>
      <c r="AA36" s="214"/>
      <c r="AB36" s="214"/>
      <c r="AC36" s="214"/>
      <c r="AD36" s="215" t="s">
        <v>293</v>
      </c>
      <c r="AE36" s="215" t="s">
        <v>286</v>
      </c>
      <c r="AF36" s="215" t="s">
        <v>278</v>
      </c>
      <c r="AG36" s="216"/>
      <c r="AH36" s="215"/>
      <c r="AI36" s="217"/>
      <c r="AJ36" s="215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</row>
    <row r="37" spans="1:56" ht="15.75" customHeight="1">
      <c r="A37" s="147"/>
      <c r="B37" s="148"/>
      <c r="C37" s="149"/>
      <c r="D37" s="150"/>
      <c r="E37" s="150"/>
      <c r="F37" s="149"/>
      <c r="G37" s="149"/>
      <c r="H37" s="149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15"/>
      <c r="Z37" s="115"/>
      <c r="AA37" s="115"/>
      <c r="AB37" s="115"/>
      <c r="AC37" s="115"/>
      <c r="AD37" s="100"/>
      <c r="AE37" s="100"/>
      <c r="AF37" s="100"/>
      <c r="AG37" s="151"/>
      <c r="AH37" s="100"/>
      <c r="AI37" s="100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</row>
    <row r="38" spans="1:56" ht="15.75" customHeight="1">
      <c r="A38" s="147"/>
      <c r="B38" s="148"/>
      <c r="C38" s="149"/>
      <c r="D38" s="150"/>
      <c r="E38" s="150"/>
      <c r="F38" s="149"/>
      <c r="G38" s="149"/>
      <c r="H38" s="149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15"/>
      <c r="Z38" s="115"/>
      <c r="AA38" s="115"/>
      <c r="AB38" s="115"/>
      <c r="AC38" s="115"/>
      <c r="AD38" s="100"/>
      <c r="AE38" s="100"/>
      <c r="AF38" s="100"/>
      <c r="AG38" s="151"/>
      <c r="AH38" s="100"/>
      <c r="AI38" s="100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</row>
    <row r="39" spans="1:56" ht="15.75" customHeight="1">
      <c r="A39" s="147"/>
      <c r="B39" s="148"/>
      <c r="C39" s="149"/>
      <c r="D39" s="150"/>
      <c r="E39" s="150"/>
      <c r="F39" s="149"/>
      <c r="G39" s="149"/>
      <c r="H39" s="149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15"/>
      <c r="Z39" s="115"/>
      <c r="AA39" s="115"/>
      <c r="AB39" s="115"/>
      <c r="AC39" s="115"/>
      <c r="AD39" s="100"/>
      <c r="AE39" s="100"/>
      <c r="AF39" s="100"/>
      <c r="AG39" s="151"/>
      <c r="AH39" s="100"/>
      <c r="AI39" s="100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</row>
    <row r="40" spans="1:56" ht="15.75" customHeight="1">
      <c r="A40" s="147"/>
      <c r="B40" s="148"/>
      <c r="C40" s="149"/>
      <c r="D40" s="150"/>
      <c r="E40" s="150"/>
      <c r="F40" s="149"/>
      <c r="G40" s="149"/>
      <c r="H40" s="149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15"/>
      <c r="Z40" s="115"/>
      <c r="AA40" s="115"/>
      <c r="AB40" s="115"/>
      <c r="AC40" s="115"/>
      <c r="AD40" s="100"/>
      <c r="AE40" s="100"/>
      <c r="AF40" s="100"/>
      <c r="AG40" s="151"/>
      <c r="AH40" s="100"/>
      <c r="AI40" s="100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</row>
    <row r="41" spans="1:56" ht="15.75" customHeight="1">
      <c r="A41" s="147"/>
      <c r="B41" s="148"/>
      <c r="C41" s="149"/>
      <c r="D41" s="150"/>
      <c r="E41" s="150"/>
      <c r="F41" s="149"/>
      <c r="G41" s="149"/>
      <c r="H41" s="149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15"/>
      <c r="Z41" s="115"/>
      <c r="AA41" s="115"/>
      <c r="AB41" s="115"/>
      <c r="AC41" s="115"/>
      <c r="AD41" s="100"/>
      <c r="AE41" s="100"/>
      <c r="AF41" s="100"/>
      <c r="AG41" s="151"/>
      <c r="AH41" s="100"/>
      <c r="AI41" s="100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</row>
    <row r="42" spans="1:56" ht="15.75" customHeight="1">
      <c r="A42" s="147"/>
      <c r="B42" s="148"/>
      <c r="C42" s="149"/>
      <c r="D42" s="150"/>
      <c r="E42" s="150"/>
      <c r="F42" s="149"/>
      <c r="G42" s="149"/>
      <c r="H42" s="149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15"/>
      <c r="Z42" s="115"/>
      <c r="AA42" s="115"/>
      <c r="AB42" s="115"/>
      <c r="AC42" s="115"/>
      <c r="AD42" s="100"/>
      <c r="AE42" s="100"/>
      <c r="AF42" s="100"/>
      <c r="AG42" s="151"/>
      <c r="AH42" s="100"/>
      <c r="AI42" s="100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</row>
    <row r="43" spans="1:56" ht="15.75" customHeight="1">
      <c r="A43" s="147"/>
      <c r="B43" s="148"/>
      <c r="C43" s="149"/>
      <c r="D43" s="150"/>
      <c r="E43" s="150"/>
      <c r="F43" s="149"/>
      <c r="G43" s="149"/>
      <c r="H43" s="149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15"/>
      <c r="Z43" s="115"/>
      <c r="AA43" s="115"/>
      <c r="AB43" s="115"/>
      <c r="AC43" s="115"/>
      <c r="AD43" s="100"/>
      <c r="AE43" s="100"/>
      <c r="AF43" s="100"/>
      <c r="AG43" s="151"/>
      <c r="AH43" s="100"/>
      <c r="AI43" s="100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</row>
    <row r="44" spans="1:56" ht="15.75" customHeight="1">
      <c r="A44" s="147"/>
      <c r="B44" s="148"/>
      <c r="C44" s="149"/>
      <c r="D44" s="150"/>
      <c r="E44" s="150"/>
      <c r="F44" s="149"/>
      <c r="G44" s="149"/>
      <c r="H44" s="149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15"/>
      <c r="Z44" s="115"/>
      <c r="AA44" s="115"/>
      <c r="AB44" s="115"/>
      <c r="AC44" s="115"/>
      <c r="AD44" s="100"/>
      <c r="AE44" s="100"/>
      <c r="AF44" s="100"/>
      <c r="AG44" s="151"/>
      <c r="AH44" s="100"/>
      <c r="AI44" s="100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</row>
    <row r="45" spans="1:56" ht="15.75" customHeight="1">
      <c r="A45" s="147"/>
      <c r="B45" s="148"/>
      <c r="C45" s="149"/>
      <c r="D45" s="150"/>
      <c r="E45" s="150"/>
      <c r="F45" s="149"/>
      <c r="G45" s="149"/>
      <c r="H45" s="149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15"/>
      <c r="Z45" s="115"/>
      <c r="AA45" s="115"/>
      <c r="AB45" s="115"/>
      <c r="AC45" s="115"/>
      <c r="AD45" s="100"/>
      <c r="AE45" s="100"/>
      <c r="AF45" s="100"/>
      <c r="AG45" s="151"/>
      <c r="AH45" s="100"/>
      <c r="AI45" s="100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</row>
    <row r="46" spans="1:56" ht="15.75" customHeight="1">
      <c r="A46" s="147"/>
      <c r="B46" s="148"/>
      <c r="C46" s="149"/>
      <c r="D46" s="150"/>
      <c r="E46" s="150"/>
      <c r="F46" s="149"/>
      <c r="G46" s="149"/>
      <c r="H46" s="149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15"/>
      <c r="Z46" s="115"/>
      <c r="AA46" s="115"/>
      <c r="AB46" s="115"/>
      <c r="AC46" s="115"/>
      <c r="AD46" s="100"/>
      <c r="AE46" s="100"/>
      <c r="AF46" s="100"/>
      <c r="AG46" s="151"/>
      <c r="AH46" s="100"/>
      <c r="AI46" s="100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</row>
    <row r="47" spans="1:56" ht="15.75" customHeight="1">
      <c r="A47" s="147"/>
      <c r="B47" s="148"/>
      <c r="C47" s="149"/>
      <c r="D47" s="150"/>
      <c r="E47" s="150"/>
      <c r="F47" s="149"/>
      <c r="G47" s="149"/>
      <c r="H47" s="149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15"/>
      <c r="Z47" s="115"/>
      <c r="AA47" s="115"/>
      <c r="AB47" s="115"/>
      <c r="AC47" s="115"/>
      <c r="AD47" s="100"/>
      <c r="AE47" s="100"/>
      <c r="AF47" s="100"/>
      <c r="AG47" s="151"/>
      <c r="AH47" s="100"/>
      <c r="AI47" s="100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</row>
    <row r="48" spans="1:56" ht="15.75" customHeight="1">
      <c r="A48" s="147"/>
      <c r="B48" s="148"/>
      <c r="C48" s="149"/>
      <c r="D48" s="150"/>
      <c r="E48" s="150"/>
      <c r="F48" s="149"/>
      <c r="G48" s="149"/>
      <c r="H48" s="149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15"/>
      <c r="Z48" s="115"/>
      <c r="AA48" s="115"/>
      <c r="AB48" s="115"/>
      <c r="AC48" s="115"/>
      <c r="AD48" s="100"/>
      <c r="AE48" s="100"/>
      <c r="AF48" s="100"/>
      <c r="AG48" s="151"/>
      <c r="AH48" s="100"/>
      <c r="AI48" s="100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</row>
    <row r="49" spans="1:56" ht="15.75" customHeight="1">
      <c r="A49" s="147"/>
      <c r="B49" s="148"/>
      <c r="C49" s="149"/>
      <c r="D49" s="150"/>
      <c r="E49" s="150"/>
      <c r="F49" s="149"/>
      <c r="G49" s="149"/>
      <c r="H49" s="149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15"/>
      <c r="Z49" s="115"/>
      <c r="AA49" s="115"/>
      <c r="AB49" s="115"/>
      <c r="AC49" s="115"/>
      <c r="AD49" s="100"/>
      <c r="AE49" s="100"/>
      <c r="AF49" s="100"/>
      <c r="AG49" s="151"/>
      <c r="AH49" s="100"/>
      <c r="AI49" s="100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</row>
    <row r="50" spans="1:56" ht="15.75" customHeight="1">
      <c r="A50" s="147"/>
      <c r="B50" s="148"/>
      <c r="C50" s="149"/>
      <c r="D50" s="150"/>
      <c r="E50" s="150"/>
      <c r="F50" s="149"/>
      <c r="G50" s="149"/>
      <c r="H50" s="149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15"/>
      <c r="Z50" s="115"/>
      <c r="AA50" s="115"/>
      <c r="AB50" s="115"/>
      <c r="AC50" s="115"/>
      <c r="AD50" s="100"/>
      <c r="AE50" s="100"/>
      <c r="AF50" s="100"/>
      <c r="AG50" s="151"/>
      <c r="AH50" s="100"/>
      <c r="AI50" s="100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</row>
    <row r="51" spans="1:56" ht="15.75" customHeight="1">
      <c r="A51" s="147"/>
      <c r="B51" s="148"/>
      <c r="C51" s="149"/>
      <c r="D51" s="150"/>
      <c r="E51" s="150"/>
      <c r="F51" s="149"/>
      <c r="G51" s="149"/>
      <c r="H51" s="149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15"/>
      <c r="Z51" s="115"/>
      <c r="AA51" s="115"/>
      <c r="AB51" s="115"/>
      <c r="AC51" s="115"/>
      <c r="AD51" s="100"/>
      <c r="AE51" s="100"/>
      <c r="AF51" s="100"/>
      <c r="AG51" s="151"/>
      <c r="AH51" s="100"/>
      <c r="AI51" s="100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</row>
    <row r="52" spans="1:56" ht="15.75" customHeight="1">
      <c r="A52" s="147"/>
      <c r="B52" s="148"/>
      <c r="C52" s="149"/>
      <c r="D52" s="150"/>
      <c r="E52" s="150"/>
      <c r="F52" s="149"/>
      <c r="G52" s="149"/>
      <c r="H52" s="149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15"/>
      <c r="Z52" s="115"/>
      <c r="AA52" s="115"/>
      <c r="AB52" s="115"/>
      <c r="AC52" s="115"/>
      <c r="AD52" s="100"/>
      <c r="AE52" s="100"/>
      <c r="AF52" s="100"/>
      <c r="AG52" s="151"/>
      <c r="AH52" s="100"/>
      <c r="AI52" s="100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</row>
    <row r="53" spans="1:56" ht="15.75" customHeight="1">
      <c r="A53" s="147"/>
      <c r="B53" s="148"/>
      <c r="C53" s="149"/>
      <c r="D53" s="150"/>
      <c r="E53" s="150"/>
      <c r="F53" s="149"/>
      <c r="G53" s="149"/>
      <c r="H53" s="149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15"/>
      <c r="Z53" s="115"/>
      <c r="AA53" s="115"/>
      <c r="AB53" s="115"/>
      <c r="AC53" s="115"/>
      <c r="AD53" s="100"/>
      <c r="AE53" s="100"/>
      <c r="AF53" s="100"/>
      <c r="AG53" s="151"/>
      <c r="AH53" s="100"/>
      <c r="AI53" s="100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</row>
    <row r="54" spans="1:56" ht="15.75" customHeight="1">
      <c r="A54" s="147"/>
      <c r="B54" s="148"/>
      <c r="C54" s="149"/>
      <c r="D54" s="150"/>
      <c r="E54" s="150"/>
      <c r="F54" s="149"/>
      <c r="G54" s="149"/>
      <c r="H54" s="149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15"/>
      <c r="Z54" s="115"/>
      <c r="AA54" s="115"/>
      <c r="AB54" s="115"/>
      <c r="AC54" s="115"/>
      <c r="AD54" s="100"/>
      <c r="AE54" s="100"/>
      <c r="AF54" s="100"/>
      <c r="AG54" s="151"/>
      <c r="AH54" s="100"/>
      <c r="AI54" s="100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</row>
    <row r="55" spans="1:56" ht="15.75" customHeight="1">
      <c r="A55" s="147"/>
      <c r="B55" s="148"/>
      <c r="C55" s="149"/>
      <c r="D55" s="150"/>
      <c r="E55" s="150"/>
      <c r="F55" s="149"/>
      <c r="G55" s="149"/>
      <c r="H55" s="149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15"/>
      <c r="Z55" s="115"/>
      <c r="AA55" s="115"/>
      <c r="AB55" s="115"/>
      <c r="AC55" s="115"/>
      <c r="AD55" s="100"/>
      <c r="AE55" s="100"/>
      <c r="AF55" s="100"/>
      <c r="AG55" s="151"/>
      <c r="AH55" s="100"/>
      <c r="AI55" s="100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</row>
    <row r="56" spans="1:56" ht="15.75" customHeight="1">
      <c r="A56" s="147"/>
      <c r="B56" s="148"/>
      <c r="C56" s="149"/>
      <c r="D56" s="150"/>
      <c r="E56" s="150"/>
      <c r="F56" s="149"/>
      <c r="G56" s="149"/>
      <c r="H56" s="149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15"/>
      <c r="Z56" s="115"/>
      <c r="AA56" s="115"/>
      <c r="AB56" s="115"/>
      <c r="AC56" s="115"/>
      <c r="AD56" s="100"/>
      <c r="AE56" s="100"/>
      <c r="AF56" s="100"/>
      <c r="AG56" s="151"/>
      <c r="AH56" s="100"/>
      <c r="AI56" s="100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</row>
    <row r="57" spans="1:56" ht="15.75" customHeight="1">
      <c r="A57" s="147"/>
      <c r="B57" s="148"/>
      <c r="C57" s="149"/>
      <c r="D57" s="150"/>
      <c r="E57" s="150"/>
      <c r="F57" s="149"/>
      <c r="G57" s="149"/>
      <c r="H57" s="149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15"/>
      <c r="Z57" s="115"/>
      <c r="AA57" s="115"/>
      <c r="AB57" s="115"/>
      <c r="AC57" s="115"/>
      <c r="AD57" s="100"/>
      <c r="AE57" s="100"/>
      <c r="AF57" s="100"/>
      <c r="AG57" s="151"/>
      <c r="AH57" s="100"/>
      <c r="AI57" s="100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</row>
    <row r="58" spans="1:56" ht="15.75" customHeight="1">
      <c r="A58" s="147"/>
      <c r="B58" s="148"/>
      <c r="C58" s="149"/>
      <c r="D58" s="150"/>
      <c r="E58" s="150"/>
      <c r="F58" s="149"/>
      <c r="G58" s="149"/>
      <c r="H58" s="149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15"/>
      <c r="Z58" s="115"/>
      <c r="AA58" s="115"/>
      <c r="AB58" s="115"/>
      <c r="AC58" s="115"/>
      <c r="AD58" s="100"/>
      <c r="AE58" s="100"/>
      <c r="AF58" s="100"/>
      <c r="AG58" s="151"/>
      <c r="AH58" s="100"/>
      <c r="AI58" s="100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</row>
    <row r="59" spans="1:56" ht="15.75" customHeight="1">
      <c r="A59" s="147"/>
      <c r="B59" s="148"/>
      <c r="C59" s="149"/>
      <c r="D59" s="150"/>
      <c r="E59" s="150"/>
      <c r="F59" s="149"/>
      <c r="G59" s="149"/>
      <c r="H59" s="149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15"/>
      <c r="Z59" s="115"/>
      <c r="AA59" s="115"/>
      <c r="AB59" s="115"/>
      <c r="AC59" s="115"/>
      <c r="AD59" s="100"/>
      <c r="AE59" s="100"/>
      <c r="AF59" s="100"/>
      <c r="AG59" s="151"/>
      <c r="AH59" s="100"/>
      <c r="AI59" s="100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</row>
    <row r="60" spans="1:56" ht="15.75" customHeight="1">
      <c r="A60" s="147"/>
      <c r="B60" s="148"/>
      <c r="C60" s="149"/>
      <c r="D60" s="150"/>
      <c r="E60" s="150"/>
      <c r="F60" s="149"/>
      <c r="G60" s="149"/>
      <c r="H60" s="149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15"/>
      <c r="Z60" s="115"/>
      <c r="AA60" s="115"/>
      <c r="AB60" s="115"/>
      <c r="AC60" s="115"/>
      <c r="AD60" s="100"/>
      <c r="AE60" s="100"/>
      <c r="AF60" s="100"/>
      <c r="AG60" s="151"/>
      <c r="AH60" s="100"/>
      <c r="AI60" s="100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</row>
    <row r="61" spans="1:56" ht="15.75" customHeight="1">
      <c r="A61" s="147"/>
      <c r="B61" s="148"/>
      <c r="C61" s="149"/>
      <c r="D61" s="150"/>
      <c r="E61" s="150"/>
      <c r="F61" s="149"/>
      <c r="G61" s="149"/>
      <c r="H61" s="149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15"/>
      <c r="Z61" s="115"/>
      <c r="AA61" s="115"/>
      <c r="AB61" s="115"/>
      <c r="AC61" s="115"/>
      <c r="AD61" s="100"/>
      <c r="AE61" s="100"/>
      <c r="AF61" s="100"/>
      <c r="AG61" s="151"/>
      <c r="AH61" s="100"/>
      <c r="AI61" s="100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</row>
    <row r="62" spans="1:56" ht="15.75" customHeight="1">
      <c r="A62" s="147"/>
      <c r="B62" s="148"/>
      <c r="C62" s="149"/>
      <c r="D62" s="150"/>
      <c r="E62" s="150"/>
      <c r="F62" s="149"/>
      <c r="G62" s="149"/>
      <c r="H62" s="149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15"/>
      <c r="Z62" s="115"/>
      <c r="AA62" s="115"/>
      <c r="AB62" s="115"/>
      <c r="AC62" s="115"/>
      <c r="AD62" s="100"/>
      <c r="AE62" s="100"/>
      <c r="AF62" s="100"/>
      <c r="AG62" s="151"/>
      <c r="AH62" s="100"/>
      <c r="AI62" s="100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</row>
    <row r="63" spans="1:56" ht="15.75" customHeight="1">
      <c r="A63" s="147"/>
      <c r="B63" s="148"/>
      <c r="C63" s="149"/>
      <c r="D63" s="150"/>
      <c r="E63" s="150"/>
      <c r="F63" s="149"/>
      <c r="G63" s="149"/>
      <c r="H63" s="149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15"/>
      <c r="Z63" s="115"/>
      <c r="AA63" s="115"/>
      <c r="AB63" s="115"/>
      <c r="AC63" s="115"/>
      <c r="AD63" s="100"/>
      <c r="AE63" s="100"/>
      <c r="AF63" s="100"/>
      <c r="AG63" s="151"/>
      <c r="AH63" s="100"/>
      <c r="AI63" s="100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</row>
    <row r="64" spans="1:56" ht="15.75" customHeight="1">
      <c r="A64" s="147"/>
      <c r="B64" s="148"/>
      <c r="C64" s="149"/>
      <c r="D64" s="150"/>
      <c r="E64" s="150"/>
      <c r="F64" s="149"/>
      <c r="G64" s="149"/>
      <c r="H64" s="149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15"/>
      <c r="Z64" s="115"/>
      <c r="AA64" s="115"/>
      <c r="AB64" s="115"/>
      <c r="AC64" s="115"/>
      <c r="AD64" s="100"/>
      <c r="AE64" s="100"/>
      <c r="AF64" s="100"/>
      <c r="AG64" s="151"/>
      <c r="AH64" s="100"/>
      <c r="AI64" s="100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</row>
    <row r="65" spans="1:56" ht="15.75" customHeight="1">
      <c r="A65" s="147"/>
      <c r="B65" s="148"/>
      <c r="C65" s="149"/>
      <c r="D65" s="150"/>
      <c r="E65" s="150"/>
      <c r="F65" s="149"/>
      <c r="G65" s="149"/>
      <c r="H65" s="149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15"/>
      <c r="Z65" s="115"/>
      <c r="AA65" s="115"/>
      <c r="AB65" s="115"/>
      <c r="AC65" s="115"/>
      <c r="AD65" s="100"/>
      <c r="AE65" s="100"/>
      <c r="AF65" s="100"/>
      <c r="AG65" s="151"/>
      <c r="AH65" s="100"/>
      <c r="AI65" s="100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</row>
    <row r="66" spans="1:56" ht="15.75" customHeight="1">
      <c r="A66" s="147"/>
      <c r="B66" s="148"/>
      <c r="C66" s="149"/>
      <c r="D66" s="150"/>
      <c r="E66" s="150"/>
      <c r="F66" s="149"/>
      <c r="G66" s="149"/>
      <c r="H66" s="149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15"/>
      <c r="Z66" s="115"/>
      <c r="AA66" s="115"/>
      <c r="AB66" s="115"/>
      <c r="AC66" s="115"/>
      <c r="AD66" s="100"/>
      <c r="AE66" s="100"/>
      <c r="AF66" s="100"/>
      <c r="AG66" s="151"/>
      <c r="AH66" s="100"/>
      <c r="AI66" s="100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</row>
    <row r="67" spans="1:56" ht="15.75" customHeight="1">
      <c r="A67" s="147"/>
      <c r="B67" s="148"/>
      <c r="C67" s="149"/>
      <c r="D67" s="150"/>
      <c r="E67" s="150"/>
      <c r="F67" s="149"/>
      <c r="G67" s="149"/>
      <c r="H67" s="149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15"/>
      <c r="Z67" s="115"/>
      <c r="AA67" s="115"/>
      <c r="AB67" s="115"/>
      <c r="AC67" s="115"/>
      <c r="AD67" s="100"/>
      <c r="AE67" s="100"/>
      <c r="AF67" s="100"/>
      <c r="AG67" s="151"/>
      <c r="AH67" s="100"/>
      <c r="AI67" s="100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</row>
    <row r="68" spans="1:56" ht="15.75" customHeight="1">
      <c r="A68" s="147"/>
      <c r="B68" s="148"/>
      <c r="C68" s="149"/>
      <c r="D68" s="150"/>
      <c r="E68" s="150"/>
      <c r="F68" s="149"/>
      <c r="G68" s="149"/>
      <c r="H68" s="149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15"/>
      <c r="Z68" s="115"/>
      <c r="AA68" s="115"/>
      <c r="AB68" s="115"/>
      <c r="AC68" s="115"/>
      <c r="AD68" s="100"/>
      <c r="AE68" s="100"/>
      <c r="AF68" s="100"/>
      <c r="AG68" s="151"/>
      <c r="AH68" s="100"/>
      <c r="AI68" s="100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</row>
    <row r="69" spans="1:56" ht="15.75" customHeight="1">
      <c r="A69" s="147"/>
      <c r="B69" s="148"/>
      <c r="C69" s="149"/>
      <c r="D69" s="150"/>
      <c r="E69" s="150"/>
      <c r="F69" s="149"/>
      <c r="G69" s="149"/>
      <c r="H69" s="149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15"/>
      <c r="Z69" s="115"/>
      <c r="AA69" s="115"/>
      <c r="AB69" s="115"/>
      <c r="AC69" s="115"/>
      <c r="AD69" s="100"/>
      <c r="AE69" s="100"/>
      <c r="AF69" s="100"/>
      <c r="AG69" s="151"/>
      <c r="AH69" s="100"/>
      <c r="AI69" s="100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</row>
    <row r="70" spans="1:56" ht="15.75" customHeight="1">
      <c r="A70" s="147"/>
      <c r="B70" s="148"/>
      <c r="C70" s="149"/>
      <c r="D70" s="150"/>
      <c r="E70" s="150"/>
      <c r="F70" s="149"/>
      <c r="G70" s="149"/>
      <c r="H70" s="149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15"/>
      <c r="Z70" s="115"/>
      <c r="AA70" s="115"/>
      <c r="AB70" s="115"/>
      <c r="AC70" s="115"/>
      <c r="AD70" s="100"/>
      <c r="AE70" s="100"/>
      <c r="AF70" s="100"/>
      <c r="AG70" s="151"/>
      <c r="AH70" s="100"/>
      <c r="AI70" s="100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</row>
    <row r="71" spans="1:56" ht="15.75" customHeight="1">
      <c r="A71" s="147"/>
      <c r="B71" s="148"/>
      <c r="C71" s="149"/>
      <c r="D71" s="150"/>
      <c r="E71" s="150"/>
      <c r="F71" s="149"/>
      <c r="G71" s="149"/>
      <c r="H71" s="149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15"/>
      <c r="Z71" s="115"/>
      <c r="AA71" s="115"/>
      <c r="AB71" s="115"/>
      <c r="AC71" s="115"/>
      <c r="AD71" s="100"/>
      <c r="AE71" s="100"/>
      <c r="AF71" s="100"/>
      <c r="AG71" s="151"/>
      <c r="AH71" s="100"/>
      <c r="AI71" s="100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</row>
    <row r="72" spans="1:56" ht="15.75" customHeight="1">
      <c r="A72" s="147"/>
      <c r="B72" s="148"/>
      <c r="C72" s="149"/>
      <c r="D72" s="150"/>
      <c r="E72" s="150"/>
      <c r="F72" s="149"/>
      <c r="G72" s="149"/>
      <c r="H72" s="149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15"/>
      <c r="Z72" s="115"/>
      <c r="AA72" s="115"/>
      <c r="AB72" s="115"/>
      <c r="AC72" s="115"/>
      <c r="AD72" s="100"/>
      <c r="AE72" s="100"/>
      <c r="AF72" s="100"/>
      <c r="AG72" s="151"/>
      <c r="AH72" s="100"/>
      <c r="AI72" s="100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</row>
    <row r="73" spans="1:56" ht="15.75" customHeight="1">
      <c r="A73" s="147"/>
      <c r="B73" s="148"/>
      <c r="C73" s="149"/>
      <c r="D73" s="150"/>
      <c r="E73" s="150"/>
      <c r="F73" s="149"/>
      <c r="G73" s="149"/>
      <c r="H73" s="149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15"/>
      <c r="Z73" s="115"/>
      <c r="AA73" s="115"/>
      <c r="AB73" s="115"/>
      <c r="AC73" s="115"/>
      <c r="AD73" s="100"/>
      <c r="AE73" s="100"/>
      <c r="AF73" s="100"/>
      <c r="AG73" s="151"/>
      <c r="AH73" s="100"/>
      <c r="AI73" s="100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</row>
    <row r="74" spans="1:56" ht="15.75" customHeight="1">
      <c r="A74" s="147"/>
      <c r="B74" s="148"/>
      <c r="C74" s="149"/>
      <c r="D74" s="150"/>
      <c r="E74" s="150"/>
      <c r="F74" s="149"/>
      <c r="G74" s="149"/>
      <c r="H74" s="149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15"/>
      <c r="Z74" s="115"/>
      <c r="AA74" s="115"/>
      <c r="AB74" s="115"/>
      <c r="AC74" s="115"/>
      <c r="AD74" s="100"/>
      <c r="AE74" s="100"/>
      <c r="AF74" s="100"/>
      <c r="AG74" s="151"/>
      <c r="AH74" s="100"/>
      <c r="AI74" s="100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</row>
    <row r="75" spans="1:56" ht="15.75" customHeight="1">
      <c r="A75" s="147"/>
      <c r="B75" s="148"/>
      <c r="C75" s="149"/>
      <c r="D75" s="150"/>
      <c r="E75" s="150"/>
      <c r="F75" s="149"/>
      <c r="G75" s="149"/>
      <c r="H75" s="149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15"/>
      <c r="Z75" s="115"/>
      <c r="AA75" s="115"/>
      <c r="AB75" s="115"/>
      <c r="AC75" s="115"/>
      <c r="AD75" s="100"/>
      <c r="AE75" s="100"/>
      <c r="AF75" s="100"/>
      <c r="AG75" s="151"/>
      <c r="AH75" s="100"/>
      <c r="AI75" s="100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</row>
    <row r="76" spans="1:56" ht="15.75" customHeight="1">
      <c r="A76" s="147"/>
      <c r="B76" s="148"/>
      <c r="C76" s="149"/>
      <c r="D76" s="150"/>
      <c r="E76" s="150"/>
      <c r="F76" s="149"/>
      <c r="G76" s="149"/>
      <c r="H76" s="149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15"/>
      <c r="Z76" s="115"/>
      <c r="AA76" s="115"/>
      <c r="AB76" s="115"/>
      <c r="AC76" s="115"/>
      <c r="AD76" s="100"/>
      <c r="AE76" s="100"/>
      <c r="AF76" s="100"/>
      <c r="AG76" s="151"/>
      <c r="AH76" s="100"/>
      <c r="AI76" s="100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</row>
    <row r="77" spans="1:56" ht="15.75" customHeight="1">
      <c r="A77" s="147"/>
      <c r="B77" s="148"/>
      <c r="C77" s="149"/>
      <c r="D77" s="150"/>
      <c r="E77" s="150"/>
      <c r="F77" s="149"/>
      <c r="G77" s="149"/>
      <c r="H77" s="149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15"/>
      <c r="Z77" s="115"/>
      <c r="AA77" s="115"/>
      <c r="AB77" s="115"/>
      <c r="AC77" s="115"/>
      <c r="AD77" s="100"/>
      <c r="AE77" s="100"/>
      <c r="AF77" s="100"/>
      <c r="AG77" s="151"/>
      <c r="AH77" s="100"/>
      <c r="AI77" s="100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</row>
    <row r="78" spans="1:56" ht="15.75" customHeight="1">
      <c r="A78" s="147"/>
      <c r="B78" s="148"/>
      <c r="C78" s="149"/>
      <c r="D78" s="150"/>
      <c r="E78" s="150"/>
      <c r="F78" s="149"/>
      <c r="G78" s="149"/>
      <c r="H78" s="149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15"/>
      <c r="Z78" s="115"/>
      <c r="AA78" s="115"/>
      <c r="AB78" s="115"/>
      <c r="AC78" s="115"/>
      <c r="AD78" s="100"/>
      <c r="AE78" s="100"/>
      <c r="AF78" s="100"/>
      <c r="AG78" s="151"/>
      <c r="AH78" s="100"/>
      <c r="AI78" s="100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</row>
    <row r="79" spans="1:56" ht="15.75" customHeight="1">
      <c r="A79" s="147"/>
      <c r="B79" s="148"/>
      <c r="C79" s="149"/>
      <c r="D79" s="150"/>
      <c r="E79" s="150"/>
      <c r="F79" s="149"/>
      <c r="G79" s="149"/>
      <c r="H79" s="149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15"/>
      <c r="Z79" s="115"/>
      <c r="AA79" s="115"/>
      <c r="AB79" s="115"/>
      <c r="AC79" s="115"/>
      <c r="AD79" s="100"/>
      <c r="AE79" s="100"/>
      <c r="AF79" s="100"/>
      <c r="AG79" s="151"/>
      <c r="AH79" s="100"/>
      <c r="AI79" s="100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</row>
    <row r="80" spans="1:56" ht="15.75" customHeight="1">
      <c r="A80" s="147"/>
      <c r="B80" s="148"/>
      <c r="C80" s="149"/>
      <c r="D80" s="150"/>
      <c r="E80" s="150"/>
      <c r="F80" s="149"/>
      <c r="G80" s="149"/>
      <c r="H80" s="149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15"/>
      <c r="Z80" s="115"/>
      <c r="AA80" s="115"/>
      <c r="AB80" s="115"/>
      <c r="AC80" s="115"/>
      <c r="AD80" s="100"/>
      <c r="AE80" s="100"/>
      <c r="AF80" s="100"/>
      <c r="AG80" s="151"/>
      <c r="AH80" s="100"/>
      <c r="AI80" s="100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</row>
    <row r="81" spans="1:56" ht="15.75" customHeight="1">
      <c r="A81" s="147"/>
      <c r="B81" s="148"/>
      <c r="C81" s="149"/>
      <c r="D81" s="150"/>
      <c r="E81" s="150"/>
      <c r="F81" s="149"/>
      <c r="G81" s="149"/>
      <c r="H81" s="149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15"/>
      <c r="Z81" s="115"/>
      <c r="AA81" s="115"/>
      <c r="AB81" s="115"/>
      <c r="AC81" s="115"/>
      <c r="AD81" s="100"/>
      <c r="AE81" s="100"/>
      <c r="AF81" s="100"/>
      <c r="AG81" s="151"/>
      <c r="AH81" s="100"/>
      <c r="AI81" s="100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</row>
    <row r="82" spans="1:56" ht="15.75" customHeight="1">
      <c r="A82" s="147"/>
      <c r="B82" s="148"/>
      <c r="C82" s="149"/>
      <c r="D82" s="150"/>
      <c r="E82" s="150"/>
      <c r="F82" s="149"/>
      <c r="G82" s="149"/>
      <c r="H82" s="149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15"/>
      <c r="Z82" s="115"/>
      <c r="AA82" s="115"/>
      <c r="AB82" s="115"/>
      <c r="AC82" s="115"/>
      <c r="AD82" s="100"/>
      <c r="AE82" s="100"/>
      <c r="AF82" s="100"/>
      <c r="AG82" s="151"/>
      <c r="AH82" s="100"/>
      <c r="AI82" s="100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</row>
    <row r="83" spans="1:56" ht="15.75" customHeight="1">
      <c r="A83" s="147"/>
      <c r="B83" s="148"/>
      <c r="C83" s="149"/>
      <c r="D83" s="150"/>
      <c r="E83" s="150"/>
      <c r="F83" s="149"/>
      <c r="G83" s="149"/>
      <c r="H83" s="149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15"/>
      <c r="Z83" s="115"/>
      <c r="AA83" s="115"/>
      <c r="AB83" s="115"/>
      <c r="AC83" s="115"/>
      <c r="AD83" s="100"/>
      <c r="AE83" s="100"/>
      <c r="AF83" s="100"/>
      <c r="AG83" s="151"/>
      <c r="AH83" s="100"/>
      <c r="AI83" s="100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</row>
    <row r="84" spans="1:56" ht="15.75" customHeight="1">
      <c r="A84" s="147"/>
      <c r="B84" s="148"/>
      <c r="C84" s="149"/>
      <c r="D84" s="150"/>
      <c r="E84" s="150"/>
      <c r="F84" s="149"/>
      <c r="G84" s="149"/>
      <c r="H84" s="149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15"/>
      <c r="Z84" s="115"/>
      <c r="AA84" s="115"/>
      <c r="AB84" s="115"/>
      <c r="AC84" s="115"/>
      <c r="AD84" s="100"/>
      <c r="AE84" s="100"/>
      <c r="AF84" s="100"/>
      <c r="AG84" s="151"/>
      <c r="AH84" s="100"/>
      <c r="AI84" s="100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</row>
    <row r="85" spans="1:56" ht="15.75" customHeight="1">
      <c r="A85" s="147"/>
      <c r="B85" s="148"/>
      <c r="C85" s="149"/>
      <c r="D85" s="150"/>
      <c r="E85" s="150"/>
      <c r="F85" s="149"/>
      <c r="G85" s="149"/>
      <c r="H85" s="149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15"/>
      <c r="Z85" s="115"/>
      <c r="AA85" s="115"/>
      <c r="AB85" s="115"/>
      <c r="AC85" s="115"/>
      <c r="AD85" s="100"/>
      <c r="AE85" s="100"/>
      <c r="AF85" s="100"/>
      <c r="AG85" s="151"/>
      <c r="AH85" s="100"/>
      <c r="AI85" s="100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</row>
    <row r="86" spans="1:56" ht="15.75" customHeight="1">
      <c r="A86" s="147"/>
      <c r="B86" s="148"/>
      <c r="C86" s="149"/>
      <c r="D86" s="150"/>
      <c r="E86" s="150"/>
      <c r="F86" s="149"/>
      <c r="G86" s="149"/>
      <c r="H86" s="149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15"/>
      <c r="Z86" s="115"/>
      <c r="AA86" s="115"/>
      <c r="AB86" s="115"/>
      <c r="AC86" s="115"/>
      <c r="AD86" s="100"/>
      <c r="AE86" s="100"/>
      <c r="AF86" s="100"/>
      <c r="AG86" s="151"/>
      <c r="AH86" s="100"/>
      <c r="AI86" s="100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</row>
    <row r="87" spans="1:56" ht="15.75" customHeight="1">
      <c r="A87" s="147"/>
      <c r="B87" s="148"/>
      <c r="C87" s="149"/>
      <c r="D87" s="150"/>
      <c r="E87" s="150"/>
      <c r="F87" s="149"/>
      <c r="G87" s="149"/>
      <c r="H87" s="149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15"/>
      <c r="Z87" s="115"/>
      <c r="AA87" s="115"/>
      <c r="AB87" s="115"/>
      <c r="AC87" s="115"/>
      <c r="AD87" s="100"/>
      <c r="AE87" s="100"/>
      <c r="AF87" s="100"/>
      <c r="AG87" s="151"/>
      <c r="AH87" s="100"/>
      <c r="AI87" s="100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</row>
    <row r="88" spans="1:56" ht="15.75" customHeight="1">
      <c r="A88" s="147"/>
      <c r="B88" s="148"/>
      <c r="C88" s="149"/>
      <c r="D88" s="150"/>
      <c r="E88" s="150"/>
      <c r="F88" s="149"/>
      <c r="G88" s="149"/>
      <c r="H88" s="149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15"/>
      <c r="Z88" s="115"/>
      <c r="AA88" s="115"/>
      <c r="AB88" s="115"/>
      <c r="AC88" s="115"/>
      <c r="AD88" s="100"/>
      <c r="AE88" s="100"/>
      <c r="AF88" s="100"/>
      <c r="AG88" s="151"/>
      <c r="AH88" s="100"/>
      <c r="AI88" s="100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</row>
    <row r="89" spans="1:56" ht="15.75" customHeight="1">
      <c r="A89" s="147"/>
      <c r="B89" s="148"/>
      <c r="C89" s="149"/>
      <c r="D89" s="150"/>
      <c r="E89" s="150"/>
      <c r="F89" s="149"/>
      <c r="G89" s="149"/>
      <c r="H89" s="149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15"/>
      <c r="Z89" s="115"/>
      <c r="AA89" s="115"/>
      <c r="AB89" s="115"/>
      <c r="AC89" s="115"/>
      <c r="AD89" s="100"/>
      <c r="AE89" s="100"/>
      <c r="AF89" s="100"/>
      <c r="AG89" s="151"/>
      <c r="AH89" s="100"/>
      <c r="AI89" s="100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</row>
    <row r="90" spans="1:56" ht="15.75" customHeight="1">
      <c r="A90" s="147"/>
      <c r="B90" s="148"/>
      <c r="C90" s="149"/>
      <c r="D90" s="150"/>
      <c r="E90" s="150"/>
      <c r="F90" s="149"/>
      <c r="G90" s="149"/>
      <c r="H90" s="149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15"/>
      <c r="Z90" s="115"/>
      <c r="AA90" s="115"/>
      <c r="AB90" s="115"/>
      <c r="AC90" s="115"/>
      <c r="AD90" s="100"/>
      <c r="AE90" s="100"/>
      <c r="AF90" s="100"/>
      <c r="AG90" s="151"/>
      <c r="AH90" s="100"/>
      <c r="AI90" s="100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</row>
    <row r="91" spans="1:56" ht="15.75" customHeight="1">
      <c r="A91" s="147"/>
      <c r="B91" s="148"/>
      <c r="C91" s="149"/>
      <c r="D91" s="150"/>
      <c r="E91" s="150"/>
      <c r="F91" s="149"/>
      <c r="G91" s="149"/>
      <c r="H91" s="149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15"/>
      <c r="Z91" s="115"/>
      <c r="AA91" s="115"/>
      <c r="AB91" s="115"/>
      <c r="AC91" s="115"/>
      <c r="AD91" s="100"/>
      <c r="AE91" s="100"/>
      <c r="AF91" s="100"/>
      <c r="AG91" s="151"/>
      <c r="AH91" s="100"/>
      <c r="AI91" s="100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</row>
    <row r="92" spans="1:56" ht="15.75" customHeight="1">
      <c r="A92" s="147"/>
      <c r="B92" s="148"/>
      <c r="C92" s="149"/>
      <c r="D92" s="150"/>
      <c r="E92" s="150"/>
      <c r="F92" s="149"/>
      <c r="G92" s="149"/>
      <c r="H92" s="149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15"/>
      <c r="Z92" s="115"/>
      <c r="AA92" s="115"/>
      <c r="AB92" s="115"/>
      <c r="AC92" s="115"/>
      <c r="AD92" s="100"/>
      <c r="AE92" s="100"/>
      <c r="AF92" s="100"/>
      <c r="AG92" s="151"/>
      <c r="AH92" s="100"/>
      <c r="AI92" s="100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</row>
    <row r="93" spans="1:56" ht="15.75" customHeight="1">
      <c r="A93" s="147"/>
      <c r="B93" s="148"/>
      <c r="C93" s="149"/>
      <c r="D93" s="150"/>
      <c r="E93" s="150"/>
      <c r="F93" s="149"/>
      <c r="G93" s="149"/>
      <c r="H93" s="149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15"/>
      <c r="Z93" s="115"/>
      <c r="AA93" s="115"/>
      <c r="AB93" s="115"/>
      <c r="AC93" s="115"/>
      <c r="AD93" s="100"/>
      <c r="AE93" s="100"/>
      <c r="AF93" s="100"/>
      <c r="AG93" s="151"/>
      <c r="AH93" s="100"/>
      <c r="AI93" s="100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</row>
    <row r="94" spans="1:56" ht="15.75" customHeight="1">
      <c r="A94" s="147"/>
      <c r="B94" s="148"/>
      <c r="C94" s="149"/>
      <c r="D94" s="150"/>
      <c r="E94" s="150"/>
      <c r="F94" s="149"/>
      <c r="G94" s="149"/>
      <c r="H94" s="149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15"/>
      <c r="Z94" s="115"/>
      <c r="AA94" s="115"/>
      <c r="AB94" s="115"/>
      <c r="AC94" s="115"/>
      <c r="AD94" s="100"/>
      <c r="AE94" s="100"/>
      <c r="AF94" s="100"/>
      <c r="AG94" s="151"/>
      <c r="AH94" s="100"/>
      <c r="AI94" s="100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</row>
    <row r="95" spans="1:56" ht="15.75" customHeight="1">
      <c r="A95" s="147"/>
      <c r="B95" s="148"/>
      <c r="C95" s="149"/>
      <c r="D95" s="150"/>
      <c r="E95" s="150"/>
      <c r="F95" s="149"/>
      <c r="G95" s="149"/>
      <c r="H95" s="149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15"/>
      <c r="Z95" s="115"/>
      <c r="AA95" s="115"/>
      <c r="AB95" s="115"/>
      <c r="AC95" s="115"/>
      <c r="AD95" s="100"/>
      <c r="AE95" s="100"/>
      <c r="AF95" s="100"/>
      <c r="AG95" s="151"/>
      <c r="AH95" s="100"/>
      <c r="AI95" s="100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</row>
    <row r="96" spans="1:56" ht="15.75" customHeight="1">
      <c r="A96" s="147"/>
      <c r="B96" s="148"/>
      <c r="C96" s="149"/>
      <c r="D96" s="150"/>
      <c r="E96" s="150"/>
      <c r="F96" s="149"/>
      <c r="G96" s="149"/>
      <c r="H96" s="149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15"/>
      <c r="Z96" s="115"/>
      <c r="AA96" s="115"/>
      <c r="AB96" s="115"/>
      <c r="AC96" s="115"/>
      <c r="AD96" s="100"/>
      <c r="AE96" s="100"/>
      <c r="AF96" s="100"/>
      <c r="AG96" s="151"/>
      <c r="AH96" s="100"/>
      <c r="AI96" s="100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</row>
    <row r="97" spans="1:56" ht="15.75" customHeight="1">
      <c r="A97" s="147"/>
      <c r="B97" s="148"/>
      <c r="C97" s="149"/>
      <c r="D97" s="150"/>
      <c r="E97" s="150"/>
      <c r="F97" s="149"/>
      <c r="G97" s="149"/>
      <c r="H97" s="149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15"/>
      <c r="Z97" s="115"/>
      <c r="AA97" s="115"/>
      <c r="AB97" s="115"/>
      <c r="AC97" s="115"/>
      <c r="AD97" s="100"/>
      <c r="AE97" s="100"/>
      <c r="AF97" s="100"/>
      <c r="AG97" s="151"/>
      <c r="AH97" s="100"/>
      <c r="AI97" s="100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</row>
    <row r="98" spans="1:56" ht="15.75" customHeight="1">
      <c r="A98" s="147"/>
      <c r="B98" s="148"/>
      <c r="C98" s="149"/>
      <c r="D98" s="150"/>
      <c r="E98" s="150"/>
      <c r="F98" s="149"/>
      <c r="G98" s="149"/>
      <c r="H98" s="149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15"/>
      <c r="Z98" s="115"/>
      <c r="AA98" s="115"/>
      <c r="AB98" s="115"/>
      <c r="AC98" s="115"/>
      <c r="AD98" s="100"/>
      <c r="AE98" s="100"/>
      <c r="AF98" s="100"/>
      <c r="AG98" s="151"/>
      <c r="AH98" s="100"/>
      <c r="AI98" s="100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</row>
    <row r="99" spans="1:56" ht="15.75" customHeight="1">
      <c r="A99" s="147"/>
      <c r="B99" s="148"/>
      <c r="C99" s="149"/>
      <c r="D99" s="150"/>
      <c r="E99" s="150"/>
      <c r="F99" s="149"/>
      <c r="G99" s="149"/>
      <c r="H99" s="149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15"/>
      <c r="Z99" s="115"/>
      <c r="AA99" s="115"/>
      <c r="AB99" s="115"/>
      <c r="AC99" s="115"/>
      <c r="AD99" s="100"/>
      <c r="AE99" s="100"/>
      <c r="AF99" s="100"/>
      <c r="AG99" s="151"/>
      <c r="AH99" s="100"/>
      <c r="AI99" s="100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</row>
    <row r="100" spans="1:56" ht="15.75" customHeight="1">
      <c r="A100" s="147"/>
      <c r="B100" s="148"/>
      <c r="C100" s="149"/>
      <c r="D100" s="150"/>
      <c r="E100" s="150"/>
      <c r="F100" s="149"/>
      <c r="G100" s="149"/>
      <c r="H100" s="149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15"/>
      <c r="Z100" s="115"/>
      <c r="AA100" s="115"/>
      <c r="AB100" s="115"/>
      <c r="AC100" s="115"/>
      <c r="AD100" s="100"/>
      <c r="AE100" s="100"/>
      <c r="AF100" s="100"/>
      <c r="AG100" s="151"/>
      <c r="AH100" s="100"/>
      <c r="AI100" s="100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</row>
    <row r="101" spans="1:56" ht="15.75" customHeight="1">
      <c r="A101" s="147"/>
      <c r="B101" s="148"/>
      <c r="C101" s="149"/>
      <c r="D101" s="150"/>
      <c r="E101" s="150"/>
      <c r="F101" s="149"/>
      <c r="G101" s="149"/>
      <c r="H101" s="149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15"/>
      <c r="Z101" s="115"/>
      <c r="AA101" s="115"/>
      <c r="AB101" s="115"/>
      <c r="AC101" s="115"/>
      <c r="AD101" s="100"/>
      <c r="AE101" s="100"/>
      <c r="AF101" s="100"/>
      <c r="AG101" s="151"/>
      <c r="AH101" s="100"/>
      <c r="AI101" s="100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</row>
    <row r="102" spans="1:56" ht="15.75" customHeight="1">
      <c r="A102" s="147"/>
      <c r="B102" s="148"/>
      <c r="C102" s="149"/>
      <c r="D102" s="150"/>
      <c r="E102" s="150"/>
      <c r="F102" s="149"/>
      <c r="G102" s="149"/>
      <c r="H102" s="149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15"/>
      <c r="Z102" s="115"/>
      <c r="AA102" s="115"/>
      <c r="AB102" s="115"/>
      <c r="AC102" s="115"/>
      <c r="AD102" s="100"/>
      <c r="AE102" s="100"/>
      <c r="AF102" s="100"/>
      <c r="AG102" s="151"/>
      <c r="AH102" s="100"/>
      <c r="AI102" s="100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</row>
    <row r="103" spans="1:56" ht="15.75" customHeight="1">
      <c r="A103" s="147"/>
      <c r="B103" s="148"/>
      <c r="C103" s="149"/>
      <c r="D103" s="150"/>
      <c r="E103" s="150"/>
      <c r="F103" s="149"/>
      <c r="G103" s="149"/>
      <c r="H103" s="149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15"/>
      <c r="Z103" s="115"/>
      <c r="AA103" s="115"/>
      <c r="AB103" s="115"/>
      <c r="AC103" s="115"/>
      <c r="AD103" s="100"/>
      <c r="AE103" s="100"/>
      <c r="AF103" s="100"/>
      <c r="AG103" s="151"/>
      <c r="AH103" s="100"/>
      <c r="AI103" s="100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</row>
    <row r="104" spans="1:56" ht="15.75" customHeight="1">
      <c r="A104" s="147"/>
      <c r="B104" s="148"/>
      <c r="C104" s="149"/>
      <c r="D104" s="150"/>
      <c r="E104" s="150"/>
      <c r="F104" s="149"/>
      <c r="G104" s="149"/>
      <c r="H104" s="149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15"/>
      <c r="Z104" s="115"/>
      <c r="AA104" s="115"/>
      <c r="AB104" s="115"/>
      <c r="AC104" s="115"/>
      <c r="AD104" s="100"/>
      <c r="AE104" s="100"/>
      <c r="AF104" s="100"/>
      <c r="AG104" s="151"/>
      <c r="AH104" s="100"/>
      <c r="AI104" s="100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</row>
    <row r="105" spans="1:56" ht="15.75" customHeight="1">
      <c r="A105" s="147"/>
      <c r="B105" s="148"/>
      <c r="C105" s="149"/>
      <c r="D105" s="150"/>
      <c r="E105" s="150"/>
      <c r="F105" s="149"/>
      <c r="G105" s="149"/>
      <c r="H105" s="149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15"/>
      <c r="Z105" s="115"/>
      <c r="AA105" s="115"/>
      <c r="AB105" s="115"/>
      <c r="AC105" s="115"/>
      <c r="AD105" s="100"/>
      <c r="AE105" s="100"/>
      <c r="AF105" s="100"/>
      <c r="AG105" s="151"/>
      <c r="AH105" s="100"/>
      <c r="AI105" s="100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</row>
    <row r="106" spans="1:56" ht="15.75" customHeight="1">
      <c r="A106" s="147"/>
      <c r="B106" s="148"/>
      <c r="C106" s="149"/>
      <c r="D106" s="150"/>
      <c r="E106" s="150"/>
      <c r="F106" s="149"/>
      <c r="G106" s="149"/>
      <c r="H106" s="149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15"/>
      <c r="Z106" s="115"/>
      <c r="AA106" s="115"/>
      <c r="AB106" s="115"/>
      <c r="AC106" s="115"/>
      <c r="AD106" s="100"/>
      <c r="AE106" s="100"/>
      <c r="AF106" s="100"/>
      <c r="AG106" s="151"/>
      <c r="AH106" s="100"/>
      <c r="AI106" s="100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</row>
    <row r="107" spans="1:56" ht="15.75" customHeight="1">
      <c r="A107" s="147"/>
      <c r="B107" s="148"/>
      <c r="C107" s="149"/>
      <c r="D107" s="150"/>
      <c r="E107" s="150"/>
      <c r="F107" s="149"/>
      <c r="G107" s="149"/>
      <c r="H107" s="149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15"/>
      <c r="Z107" s="115"/>
      <c r="AA107" s="115"/>
      <c r="AB107" s="115"/>
      <c r="AC107" s="115"/>
      <c r="AD107" s="100"/>
      <c r="AE107" s="100"/>
      <c r="AF107" s="100"/>
      <c r="AG107" s="151"/>
      <c r="AH107" s="100"/>
      <c r="AI107" s="100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</row>
    <row r="108" spans="1:56" ht="15.75" customHeight="1">
      <c r="A108" s="147"/>
      <c r="B108" s="148"/>
      <c r="C108" s="149"/>
      <c r="D108" s="150"/>
      <c r="E108" s="150"/>
      <c r="F108" s="149"/>
      <c r="G108" s="149"/>
      <c r="H108" s="149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15"/>
      <c r="Z108" s="115"/>
      <c r="AA108" s="115"/>
      <c r="AB108" s="115"/>
      <c r="AC108" s="115"/>
      <c r="AD108" s="100"/>
      <c r="AE108" s="100"/>
      <c r="AF108" s="100"/>
      <c r="AG108" s="151"/>
      <c r="AH108" s="100"/>
      <c r="AI108" s="100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</row>
    <row r="109" spans="1:56" ht="15.75" customHeight="1">
      <c r="A109" s="147"/>
      <c r="B109" s="148"/>
      <c r="C109" s="149"/>
      <c r="D109" s="150"/>
      <c r="E109" s="150"/>
      <c r="F109" s="149"/>
      <c r="G109" s="149"/>
      <c r="H109" s="149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15"/>
      <c r="Z109" s="115"/>
      <c r="AA109" s="115"/>
      <c r="AB109" s="115"/>
      <c r="AC109" s="115"/>
      <c r="AD109" s="100"/>
      <c r="AE109" s="100"/>
      <c r="AF109" s="100"/>
      <c r="AG109" s="151"/>
      <c r="AH109" s="100"/>
      <c r="AI109" s="100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</row>
    <row r="110" spans="1:56" ht="15.75" customHeight="1">
      <c r="A110" s="147"/>
      <c r="B110" s="148"/>
      <c r="C110" s="149"/>
      <c r="D110" s="150"/>
      <c r="E110" s="150"/>
      <c r="F110" s="149"/>
      <c r="G110" s="149"/>
      <c r="H110" s="149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15"/>
      <c r="Z110" s="115"/>
      <c r="AA110" s="115"/>
      <c r="AB110" s="115"/>
      <c r="AC110" s="115"/>
      <c r="AD110" s="100"/>
      <c r="AE110" s="100"/>
      <c r="AF110" s="100"/>
      <c r="AG110" s="151"/>
      <c r="AH110" s="100"/>
      <c r="AI110" s="100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</row>
    <row r="111" spans="1:56" ht="15.75" customHeight="1">
      <c r="A111" s="147"/>
      <c r="B111" s="148"/>
      <c r="C111" s="149"/>
      <c r="D111" s="150"/>
      <c r="E111" s="150"/>
      <c r="F111" s="149"/>
      <c r="G111" s="149"/>
      <c r="H111" s="149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15"/>
      <c r="Z111" s="115"/>
      <c r="AA111" s="115"/>
      <c r="AB111" s="115"/>
      <c r="AC111" s="115"/>
      <c r="AD111" s="100"/>
      <c r="AE111" s="100"/>
      <c r="AF111" s="100"/>
      <c r="AG111" s="151"/>
      <c r="AH111" s="100"/>
      <c r="AI111" s="100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</row>
    <row r="112" spans="1:56" ht="15.75" customHeight="1">
      <c r="A112" s="147"/>
      <c r="B112" s="148"/>
      <c r="C112" s="149"/>
      <c r="D112" s="150"/>
      <c r="E112" s="150"/>
      <c r="F112" s="149"/>
      <c r="G112" s="149"/>
      <c r="H112" s="149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15"/>
      <c r="Z112" s="115"/>
      <c r="AA112" s="115"/>
      <c r="AB112" s="115"/>
      <c r="AC112" s="115"/>
      <c r="AD112" s="100"/>
      <c r="AE112" s="100"/>
      <c r="AF112" s="100"/>
      <c r="AG112" s="151"/>
      <c r="AH112" s="100"/>
      <c r="AI112" s="100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</row>
    <row r="113" spans="1:56" ht="15.75" customHeight="1">
      <c r="A113" s="147"/>
      <c r="B113" s="148"/>
      <c r="C113" s="149"/>
      <c r="D113" s="150"/>
      <c r="E113" s="150"/>
      <c r="F113" s="149"/>
      <c r="G113" s="149"/>
      <c r="H113" s="149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15"/>
      <c r="Z113" s="115"/>
      <c r="AA113" s="115"/>
      <c r="AB113" s="115"/>
      <c r="AC113" s="115"/>
      <c r="AD113" s="100"/>
      <c r="AE113" s="100"/>
      <c r="AF113" s="100"/>
      <c r="AG113" s="151"/>
      <c r="AH113" s="100"/>
      <c r="AI113" s="100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</row>
    <row r="114" spans="1:56" ht="15.75" customHeight="1">
      <c r="A114" s="147"/>
      <c r="B114" s="148"/>
      <c r="C114" s="149"/>
      <c r="D114" s="150"/>
      <c r="E114" s="150"/>
      <c r="F114" s="149"/>
      <c r="G114" s="149"/>
      <c r="H114" s="149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15"/>
      <c r="Z114" s="115"/>
      <c r="AA114" s="115"/>
      <c r="AB114" s="115"/>
      <c r="AC114" s="115"/>
      <c r="AD114" s="100"/>
      <c r="AE114" s="100"/>
      <c r="AF114" s="100"/>
      <c r="AG114" s="151"/>
      <c r="AH114" s="100"/>
      <c r="AI114" s="100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</row>
    <row r="115" spans="1:56" ht="15.75" customHeight="1">
      <c r="A115" s="147"/>
      <c r="B115" s="148"/>
      <c r="C115" s="149"/>
      <c r="D115" s="150"/>
      <c r="E115" s="150"/>
      <c r="F115" s="149"/>
      <c r="G115" s="149"/>
      <c r="H115" s="149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15"/>
      <c r="Z115" s="115"/>
      <c r="AA115" s="115"/>
      <c r="AB115" s="115"/>
      <c r="AC115" s="115"/>
      <c r="AD115" s="100"/>
      <c r="AE115" s="100"/>
      <c r="AF115" s="100"/>
      <c r="AG115" s="151"/>
      <c r="AH115" s="100"/>
      <c r="AI115" s="100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</row>
    <row r="116" spans="1:56" ht="15.75" customHeight="1">
      <c r="A116" s="147"/>
      <c r="B116" s="148"/>
      <c r="C116" s="149"/>
      <c r="D116" s="150"/>
      <c r="E116" s="150"/>
      <c r="F116" s="149"/>
      <c r="G116" s="149"/>
      <c r="H116" s="149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15"/>
      <c r="Z116" s="115"/>
      <c r="AA116" s="115"/>
      <c r="AB116" s="115"/>
      <c r="AC116" s="115"/>
      <c r="AD116" s="100"/>
      <c r="AE116" s="100"/>
      <c r="AF116" s="100"/>
      <c r="AG116" s="151"/>
      <c r="AH116" s="100"/>
      <c r="AI116" s="100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</row>
    <row r="117" spans="1:56" ht="15.75" customHeight="1">
      <c r="A117" s="147"/>
      <c r="B117" s="148"/>
      <c r="C117" s="149"/>
      <c r="D117" s="150"/>
      <c r="E117" s="150"/>
      <c r="F117" s="149"/>
      <c r="G117" s="149"/>
      <c r="H117" s="149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15"/>
      <c r="Z117" s="115"/>
      <c r="AA117" s="115"/>
      <c r="AB117" s="115"/>
      <c r="AC117" s="115"/>
      <c r="AD117" s="100"/>
      <c r="AE117" s="100"/>
      <c r="AF117" s="100"/>
      <c r="AG117" s="151"/>
      <c r="AH117" s="100"/>
      <c r="AI117" s="100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</row>
    <row r="118" spans="1:56" ht="15.75" customHeight="1">
      <c r="A118" s="147"/>
      <c r="B118" s="148"/>
      <c r="C118" s="149"/>
      <c r="D118" s="150"/>
      <c r="E118" s="150"/>
      <c r="F118" s="149"/>
      <c r="G118" s="149"/>
      <c r="H118" s="149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15"/>
      <c r="Z118" s="115"/>
      <c r="AA118" s="115"/>
      <c r="AB118" s="115"/>
      <c r="AC118" s="115"/>
      <c r="AD118" s="100"/>
      <c r="AE118" s="100"/>
      <c r="AF118" s="100"/>
      <c r="AG118" s="151"/>
      <c r="AH118" s="100"/>
      <c r="AI118" s="100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</row>
    <row r="119" spans="1:56" ht="15.75" customHeight="1">
      <c r="A119" s="147"/>
      <c r="B119" s="148"/>
      <c r="C119" s="149"/>
      <c r="D119" s="150"/>
      <c r="E119" s="150"/>
      <c r="F119" s="149"/>
      <c r="G119" s="149"/>
      <c r="H119" s="149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15"/>
      <c r="Z119" s="115"/>
      <c r="AA119" s="115"/>
      <c r="AB119" s="115"/>
      <c r="AC119" s="115"/>
      <c r="AD119" s="100"/>
      <c r="AE119" s="100"/>
      <c r="AF119" s="100"/>
      <c r="AG119" s="151"/>
      <c r="AH119" s="100"/>
      <c r="AI119" s="100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</row>
    <row r="120" spans="1:56" ht="15.75" customHeight="1">
      <c r="A120" s="147"/>
      <c r="B120" s="148"/>
      <c r="C120" s="149"/>
      <c r="D120" s="150"/>
      <c r="E120" s="150"/>
      <c r="F120" s="149"/>
      <c r="G120" s="149"/>
      <c r="H120" s="149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15"/>
      <c r="Z120" s="115"/>
      <c r="AA120" s="115"/>
      <c r="AB120" s="115"/>
      <c r="AC120" s="115"/>
      <c r="AD120" s="100"/>
      <c r="AE120" s="100"/>
      <c r="AF120" s="100"/>
      <c r="AG120" s="151"/>
      <c r="AH120" s="100"/>
      <c r="AI120" s="100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</row>
    <row r="121" spans="1:56" ht="15.75" customHeight="1">
      <c r="A121" s="147"/>
      <c r="B121" s="148"/>
      <c r="C121" s="149"/>
      <c r="D121" s="150"/>
      <c r="E121" s="150"/>
      <c r="F121" s="149"/>
      <c r="G121" s="149"/>
      <c r="H121" s="149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15"/>
      <c r="Z121" s="115"/>
      <c r="AA121" s="115"/>
      <c r="AB121" s="115"/>
      <c r="AC121" s="115"/>
      <c r="AD121" s="100"/>
      <c r="AE121" s="100"/>
      <c r="AF121" s="100"/>
      <c r="AG121" s="151"/>
      <c r="AH121" s="100"/>
      <c r="AI121" s="100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</row>
    <row r="122" spans="1:56" ht="15.75" customHeight="1">
      <c r="A122" s="147"/>
      <c r="B122" s="148"/>
      <c r="C122" s="149"/>
      <c r="D122" s="150"/>
      <c r="E122" s="150"/>
      <c r="F122" s="149"/>
      <c r="G122" s="149"/>
      <c r="H122" s="149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15"/>
      <c r="Z122" s="115"/>
      <c r="AA122" s="115"/>
      <c r="AB122" s="115"/>
      <c r="AC122" s="115"/>
      <c r="AD122" s="100"/>
      <c r="AE122" s="100"/>
      <c r="AF122" s="100"/>
      <c r="AG122" s="151"/>
      <c r="AH122" s="100"/>
      <c r="AI122" s="100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</row>
    <row r="123" spans="1:56" ht="15.75" customHeight="1">
      <c r="A123" s="147"/>
      <c r="B123" s="148"/>
      <c r="C123" s="149"/>
      <c r="D123" s="150"/>
      <c r="E123" s="150"/>
      <c r="F123" s="149"/>
      <c r="G123" s="149"/>
      <c r="H123" s="149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15"/>
      <c r="Z123" s="115"/>
      <c r="AA123" s="115"/>
      <c r="AB123" s="115"/>
      <c r="AC123" s="115"/>
      <c r="AD123" s="100"/>
      <c r="AE123" s="100"/>
      <c r="AF123" s="100"/>
      <c r="AG123" s="151"/>
      <c r="AH123" s="100"/>
      <c r="AI123" s="100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</row>
    <row r="124" spans="1:56" ht="15.75" customHeight="1">
      <c r="A124" s="147"/>
      <c r="B124" s="148"/>
      <c r="C124" s="149"/>
      <c r="D124" s="150"/>
      <c r="E124" s="150"/>
      <c r="F124" s="149"/>
      <c r="G124" s="149"/>
      <c r="H124" s="149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15"/>
      <c r="Z124" s="115"/>
      <c r="AA124" s="115"/>
      <c r="AB124" s="115"/>
      <c r="AC124" s="115"/>
      <c r="AD124" s="100"/>
      <c r="AE124" s="100"/>
      <c r="AF124" s="100"/>
      <c r="AG124" s="151"/>
      <c r="AH124" s="100"/>
      <c r="AI124" s="100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</row>
    <row r="125" spans="1:56" ht="15.75" customHeight="1">
      <c r="A125" s="147"/>
      <c r="B125" s="148"/>
      <c r="C125" s="149"/>
      <c r="D125" s="150"/>
      <c r="E125" s="150"/>
      <c r="F125" s="149"/>
      <c r="G125" s="149"/>
      <c r="H125" s="149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15"/>
      <c r="Z125" s="115"/>
      <c r="AA125" s="115"/>
      <c r="AB125" s="115"/>
      <c r="AC125" s="115"/>
      <c r="AD125" s="100"/>
      <c r="AE125" s="100"/>
      <c r="AF125" s="100"/>
      <c r="AG125" s="151"/>
      <c r="AH125" s="100"/>
      <c r="AI125" s="100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</row>
    <row r="126" spans="1:56" ht="15.75" customHeight="1">
      <c r="A126" s="147"/>
      <c r="B126" s="148"/>
      <c r="C126" s="149"/>
      <c r="D126" s="150"/>
      <c r="E126" s="150"/>
      <c r="F126" s="149"/>
      <c r="G126" s="149"/>
      <c r="H126" s="149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15"/>
      <c r="Z126" s="115"/>
      <c r="AA126" s="115"/>
      <c r="AB126" s="115"/>
      <c r="AC126" s="115"/>
      <c r="AD126" s="100"/>
      <c r="AE126" s="100"/>
      <c r="AF126" s="100"/>
      <c r="AG126" s="151"/>
      <c r="AH126" s="100"/>
      <c r="AI126" s="100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</row>
    <row r="127" spans="1:56" ht="15.75" customHeight="1">
      <c r="A127" s="147"/>
      <c r="B127" s="148"/>
      <c r="C127" s="149"/>
      <c r="D127" s="150"/>
      <c r="E127" s="150"/>
      <c r="F127" s="149"/>
      <c r="G127" s="149"/>
      <c r="H127" s="149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15"/>
      <c r="Z127" s="115"/>
      <c r="AA127" s="115"/>
      <c r="AB127" s="115"/>
      <c r="AC127" s="115"/>
      <c r="AD127" s="100"/>
      <c r="AE127" s="100"/>
      <c r="AF127" s="100"/>
      <c r="AG127" s="151"/>
      <c r="AH127" s="100"/>
      <c r="AI127" s="100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</row>
    <row r="128" spans="1:56" ht="15.75" customHeight="1">
      <c r="A128" s="147"/>
      <c r="B128" s="148"/>
      <c r="C128" s="149"/>
      <c r="D128" s="150"/>
      <c r="E128" s="150"/>
      <c r="F128" s="149"/>
      <c r="G128" s="149"/>
      <c r="H128" s="149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15"/>
      <c r="Z128" s="115"/>
      <c r="AA128" s="115"/>
      <c r="AB128" s="115"/>
      <c r="AC128" s="115"/>
      <c r="AD128" s="100"/>
      <c r="AE128" s="100"/>
      <c r="AF128" s="100"/>
      <c r="AG128" s="151"/>
      <c r="AH128" s="100"/>
      <c r="AI128" s="100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</row>
    <row r="129" spans="1:56" ht="15.75" customHeight="1">
      <c r="A129" s="147"/>
      <c r="B129" s="148"/>
      <c r="C129" s="149"/>
      <c r="D129" s="150"/>
      <c r="E129" s="150"/>
      <c r="F129" s="149"/>
      <c r="G129" s="149"/>
      <c r="H129" s="149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15"/>
      <c r="Z129" s="115"/>
      <c r="AA129" s="115"/>
      <c r="AB129" s="115"/>
      <c r="AC129" s="115"/>
      <c r="AD129" s="100"/>
      <c r="AE129" s="100"/>
      <c r="AF129" s="100"/>
      <c r="AG129" s="151"/>
      <c r="AH129" s="100"/>
      <c r="AI129" s="100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</row>
    <row r="130" spans="1:56" ht="15.75" customHeight="1">
      <c r="A130" s="147"/>
      <c r="B130" s="148"/>
      <c r="C130" s="149"/>
      <c r="D130" s="150"/>
      <c r="E130" s="150"/>
      <c r="F130" s="149"/>
      <c r="G130" s="149"/>
      <c r="H130" s="149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15"/>
      <c r="Z130" s="115"/>
      <c r="AA130" s="115"/>
      <c r="AB130" s="115"/>
      <c r="AC130" s="115"/>
      <c r="AD130" s="100"/>
      <c r="AE130" s="100"/>
      <c r="AF130" s="100"/>
      <c r="AG130" s="151"/>
      <c r="AH130" s="100"/>
      <c r="AI130" s="100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</row>
    <row r="131" spans="1:56" ht="15.75" customHeight="1">
      <c r="A131" s="147"/>
      <c r="B131" s="148"/>
      <c r="C131" s="149"/>
      <c r="D131" s="150"/>
      <c r="E131" s="150"/>
      <c r="F131" s="149"/>
      <c r="G131" s="149"/>
      <c r="H131" s="149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15"/>
      <c r="Z131" s="115"/>
      <c r="AA131" s="115"/>
      <c r="AB131" s="115"/>
      <c r="AC131" s="115"/>
      <c r="AD131" s="100"/>
      <c r="AE131" s="100"/>
      <c r="AF131" s="100"/>
      <c r="AG131" s="151"/>
      <c r="AH131" s="100"/>
      <c r="AI131" s="100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</row>
    <row r="132" spans="1:56" ht="15.75" customHeight="1">
      <c r="A132" s="147"/>
      <c r="B132" s="148"/>
      <c r="C132" s="149"/>
      <c r="D132" s="150"/>
      <c r="E132" s="150"/>
      <c r="F132" s="149"/>
      <c r="G132" s="149"/>
      <c r="H132" s="149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15"/>
      <c r="Z132" s="115"/>
      <c r="AA132" s="115"/>
      <c r="AB132" s="115"/>
      <c r="AC132" s="115"/>
      <c r="AD132" s="100"/>
      <c r="AE132" s="100"/>
      <c r="AF132" s="100"/>
      <c r="AG132" s="151"/>
      <c r="AH132" s="100"/>
      <c r="AI132" s="100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</row>
    <row r="133" spans="1:56" ht="15.75" customHeight="1">
      <c r="A133" s="147"/>
      <c r="B133" s="148"/>
      <c r="C133" s="149"/>
      <c r="D133" s="150"/>
      <c r="E133" s="150"/>
      <c r="F133" s="149"/>
      <c r="G133" s="149"/>
      <c r="H133" s="149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15"/>
      <c r="Z133" s="115"/>
      <c r="AA133" s="115"/>
      <c r="AB133" s="115"/>
      <c r="AC133" s="115"/>
      <c r="AD133" s="100"/>
      <c r="AE133" s="100"/>
      <c r="AF133" s="100"/>
      <c r="AG133" s="151"/>
      <c r="AH133" s="100"/>
      <c r="AI133" s="100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</row>
    <row r="134" spans="1:56" ht="15.75" customHeight="1">
      <c r="A134" s="147"/>
      <c r="B134" s="148"/>
      <c r="C134" s="149"/>
      <c r="D134" s="150"/>
      <c r="E134" s="150"/>
      <c r="F134" s="149"/>
      <c r="G134" s="149"/>
      <c r="H134" s="149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15"/>
      <c r="Z134" s="115"/>
      <c r="AA134" s="115"/>
      <c r="AB134" s="115"/>
      <c r="AC134" s="115"/>
      <c r="AD134" s="100"/>
      <c r="AE134" s="100"/>
      <c r="AF134" s="100"/>
      <c r="AG134" s="151"/>
      <c r="AH134" s="100"/>
      <c r="AI134" s="100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</row>
    <row r="135" spans="1:56" ht="15.75" customHeight="1">
      <c r="A135" s="147"/>
      <c r="B135" s="148"/>
      <c r="C135" s="149"/>
      <c r="D135" s="150"/>
      <c r="E135" s="150"/>
      <c r="F135" s="149"/>
      <c r="G135" s="149"/>
      <c r="H135" s="149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15"/>
      <c r="Z135" s="115"/>
      <c r="AA135" s="115"/>
      <c r="AB135" s="115"/>
      <c r="AC135" s="115"/>
      <c r="AD135" s="100"/>
      <c r="AE135" s="100"/>
      <c r="AF135" s="100"/>
      <c r="AG135" s="151"/>
      <c r="AH135" s="100"/>
      <c r="AI135" s="100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</row>
    <row r="136" spans="1:56" ht="15.75" customHeight="1">
      <c r="A136" s="147"/>
      <c r="B136" s="148"/>
      <c r="C136" s="149"/>
      <c r="D136" s="150"/>
      <c r="E136" s="150"/>
      <c r="F136" s="149"/>
      <c r="G136" s="149"/>
      <c r="H136" s="149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15"/>
      <c r="Z136" s="115"/>
      <c r="AA136" s="115"/>
      <c r="AB136" s="115"/>
      <c r="AC136" s="115"/>
      <c r="AD136" s="100"/>
      <c r="AE136" s="100"/>
      <c r="AF136" s="100"/>
      <c r="AG136" s="151"/>
      <c r="AH136" s="100"/>
      <c r="AI136" s="100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</row>
    <row r="137" spans="1:56" ht="15.75" customHeight="1">
      <c r="A137" s="147"/>
      <c r="B137" s="148"/>
      <c r="C137" s="149"/>
      <c r="D137" s="150"/>
      <c r="E137" s="150"/>
      <c r="F137" s="149"/>
      <c r="G137" s="149"/>
      <c r="H137" s="149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15"/>
      <c r="Z137" s="115"/>
      <c r="AA137" s="115"/>
      <c r="AB137" s="115"/>
      <c r="AC137" s="115"/>
      <c r="AD137" s="100"/>
      <c r="AE137" s="100"/>
      <c r="AF137" s="100"/>
      <c r="AG137" s="151"/>
      <c r="AH137" s="100"/>
      <c r="AI137" s="100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</row>
    <row r="138" spans="1:56" ht="15.75" customHeight="1">
      <c r="A138" s="147"/>
      <c r="B138" s="148"/>
      <c r="C138" s="149"/>
      <c r="D138" s="150"/>
      <c r="E138" s="150"/>
      <c r="F138" s="149"/>
      <c r="G138" s="149"/>
      <c r="H138" s="149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15"/>
      <c r="Z138" s="115"/>
      <c r="AA138" s="115"/>
      <c r="AB138" s="115"/>
      <c r="AC138" s="115"/>
      <c r="AD138" s="100"/>
      <c r="AE138" s="100"/>
      <c r="AF138" s="100"/>
      <c r="AG138" s="151"/>
      <c r="AH138" s="100"/>
      <c r="AI138" s="100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</row>
    <row r="139" spans="1:56" ht="15.75" customHeight="1">
      <c r="A139" s="147"/>
      <c r="B139" s="148"/>
      <c r="C139" s="149"/>
      <c r="D139" s="150"/>
      <c r="E139" s="150"/>
      <c r="F139" s="149"/>
      <c r="G139" s="149"/>
      <c r="H139" s="149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15"/>
      <c r="Z139" s="115"/>
      <c r="AA139" s="115"/>
      <c r="AB139" s="115"/>
      <c r="AC139" s="115"/>
      <c r="AD139" s="100"/>
      <c r="AE139" s="100"/>
      <c r="AF139" s="100"/>
      <c r="AG139" s="151"/>
      <c r="AH139" s="100"/>
      <c r="AI139" s="100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</row>
    <row r="140" spans="1:56" ht="15.75" customHeight="1">
      <c r="A140" s="147"/>
      <c r="B140" s="148"/>
      <c r="C140" s="149"/>
      <c r="D140" s="150"/>
      <c r="E140" s="150"/>
      <c r="F140" s="149"/>
      <c r="G140" s="149"/>
      <c r="H140" s="149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15"/>
      <c r="Z140" s="115"/>
      <c r="AA140" s="115"/>
      <c r="AB140" s="115"/>
      <c r="AC140" s="115"/>
      <c r="AD140" s="100"/>
      <c r="AE140" s="100"/>
      <c r="AF140" s="100"/>
      <c r="AG140" s="151"/>
      <c r="AH140" s="100"/>
      <c r="AI140" s="100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</row>
    <row r="141" spans="1:56" ht="15.75" customHeight="1">
      <c r="A141" s="147"/>
      <c r="B141" s="148"/>
      <c r="C141" s="149"/>
      <c r="D141" s="150"/>
      <c r="E141" s="150"/>
      <c r="F141" s="149"/>
      <c r="G141" s="149"/>
      <c r="H141" s="149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15"/>
      <c r="Z141" s="115"/>
      <c r="AA141" s="115"/>
      <c r="AB141" s="115"/>
      <c r="AC141" s="115"/>
      <c r="AD141" s="100"/>
      <c r="AE141" s="100"/>
      <c r="AF141" s="100"/>
      <c r="AG141" s="151"/>
      <c r="AH141" s="100"/>
      <c r="AI141" s="100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</row>
    <row r="142" spans="1:56" ht="15.75" customHeight="1">
      <c r="A142" s="147"/>
      <c r="B142" s="148"/>
      <c r="C142" s="149"/>
      <c r="D142" s="150"/>
      <c r="E142" s="150"/>
      <c r="F142" s="149"/>
      <c r="G142" s="149"/>
      <c r="H142" s="149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15"/>
      <c r="Z142" s="115"/>
      <c r="AA142" s="115"/>
      <c r="AB142" s="115"/>
      <c r="AC142" s="115"/>
      <c r="AD142" s="100"/>
      <c r="AE142" s="100"/>
      <c r="AF142" s="100"/>
      <c r="AG142" s="151"/>
      <c r="AH142" s="100"/>
      <c r="AI142" s="100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</row>
    <row r="143" spans="1:56" ht="15.75" customHeight="1">
      <c r="A143" s="147"/>
      <c r="B143" s="148"/>
      <c r="C143" s="149"/>
      <c r="D143" s="150"/>
      <c r="E143" s="150"/>
      <c r="F143" s="149"/>
      <c r="G143" s="149"/>
      <c r="H143" s="149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15"/>
      <c r="Z143" s="115"/>
      <c r="AA143" s="115"/>
      <c r="AB143" s="115"/>
      <c r="AC143" s="115"/>
      <c r="AD143" s="100"/>
      <c r="AE143" s="100"/>
      <c r="AF143" s="100"/>
      <c r="AG143" s="151"/>
      <c r="AH143" s="100"/>
      <c r="AI143" s="100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</row>
    <row r="144" spans="1:56" ht="15.75" customHeight="1">
      <c r="A144" s="147"/>
      <c r="B144" s="148"/>
      <c r="C144" s="149"/>
      <c r="D144" s="150"/>
      <c r="E144" s="150"/>
      <c r="F144" s="149"/>
      <c r="G144" s="149"/>
      <c r="H144" s="149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15"/>
      <c r="Z144" s="115"/>
      <c r="AA144" s="115"/>
      <c r="AB144" s="115"/>
      <c r="AC144" s="115"/>
      <c r="AD144" s="100"/>
      <c r="AE144" s="100"/>
      <c r="AF144" s="100"/>
      <c r="AG144" s="151"/>
      <c r="AH144" s="100"/>
      <c r="AI144" s="100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</row>
    <row r="145" spans="1:56" ht="15.75" customHeight="1">
      <c r="A145" s="147"/>
      <c r="B145" s="148"/>
      <c r="C145" s="149"/>
      <c r="D145" s="150"/>
      <c r="E145" s="150"/>
      <c r="F145" s="149"/>
      <c r="G145" s="149"/>
      <c r="H145" s="149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15"/>
      <c r="Z145" s="115"/>
      <c r="AA145" s="115"/>
      <c r="AB145" s="115"/>
      <c r="AC145" s="115"/>
      <c r="AD145" s="100"/>
      <c r="AE145" s="100"/>
      <c r="AF145" s="100"/>
      <c r="AG145" s="151"/>
      <c r="AH145" s="100"/>
      <c r="AI145" s="100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</row>
    <row r="146" spans="1:56" ht="15.75" customHeight="1">
      <c r="A146" s="147"/>
      <c r="B146" s="148"/>
      <c r="C146" s="149"/>
      <c r="D146" s="150"/>
      <c r="E146" s="150"/>
      <c r="F146" s="149"/>
      <c r="G146" s="149"/>
      <c r="H146" s="149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15"/>
      <c r="Z146" s="115"/>
      <c r="AA146" s="115"/>
      <c r="AB146" s="115"/>
      <c r="AC146" s="115"/>
      <c r="AD146" s="100"/>
      <c r="AE146" s="100"/>
      <c r="AF146" s="100"/>
      <c r="AG146" s="151"/>
      <c r="AH146" s="100"/>
      <c r="AI146" s="100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</row>
    <row r="147" spans="1:56" ht="15.75" customHeight="1">
      <c r="A147" s="147"/>
      <c r="B147" s="148"/>
      <c r="C147" s="149"/>
      <c r="D147" s="150"/>
      <c r="E147" s="150"/>
      <c r="F147" s="149"/>
      <c r="G147" s="149"/>
      <c r="H147" s="149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15"/>
      <c r="Z147" s="115"/>
      <c r="AA147" s="115"/>
      <c r="AB147" s="115"/>
      <c r="AC147" s="115"/>
      <c r="AD147" s="100"/>
      <c r="AE147" s="100"/>
      <c r="AF147" s="100"/>
      <c r="AG147" s="151"/>
      <c r="AH147" s="100"/>
      <c r="AI147" s="100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</row>
    <row r="148" spans="1:56" ht="15.75" customHeight="1">
      <c r="A148" s="147"/>
      <c r="B148" s="148"/>
      <c r="C148" s="149"/>
      <c r="D148" s="150"/>
      <c r="E148" s="150"/>
      <c r="F148" s="149"/>
      <c r="G148" s="149"/>
      <c r="H148" s="149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15"/>
      <c r="Z148" s="115"/>
      <c r="AA148" s="115"/>
      <c r="AB148" s="115"/>
      <c r="AC148" s="115"/>
      <c r="AD148" s="100"/>
      <c r="AE148" s="100"/>
      <c r="AF148" s="100"/>
      <c r="AG148" s="151"/>
      <c r="AH148" s="100"/>
      <c r="AI148" s="100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</row>
    <row r="149" spans="1:56" ht="15.75" customHeight="1">
      <c r="A149" s="147"/>
      <c r="B149" s="148"/>
      <c r="C149" s="149"/>
      <c r="D149" s="150"/>
      <c r="E149" s="150"/>
      <c r="F149" s="149"/>
      <c r="G149" s="149"/>
      <c r="H149" s="149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15"/>
      <c r="Z149" s="115"/>
      <c r="AA149" s="115"/>
      <c r="AB149" s="115"/>
      <c r="AC149" s="115"/>
      <c r="AD149" s="100"/>
      <c r="AE149" s="100"/>
      <c r="AF149" s="100"/>
      <c r="AG149" s="151"/>
      <c r="AH149" s="100"/>
      <c r="AI149" s="100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</row>
    <row r="150" spans="1:56" ht="15.75" customHeight="1">
      <c r="A150" s="147"/>
      <c r="B150" s="148"/>
      <c r="C150" s="149"/>
      <c r="D150" s="150"/>
      <c r="E150" s="150"/>
      <c r="F150" s="149"/>
      <c r="G150" s="149"/>
      <c r="H150" s="149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15"/>
      <c r="Z150" s="115"/>
      <c r="AA150" s="115"/>
      <c r="AB150" s="115"/>
      <c r="AC150" s="115"/>
      <c r="AD150" s="100"/>
      <c r="AE150" s="100"/>
      <c r="AF150" s="100"/>
      <c r="AG150" s="151"/>
      <c r="AH150" s="100"/>
      <c r="AI150" s="100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</row>
    <row r="151" spans="1:56" ht="15.75" customHeight="1">
      <c r="A151" s="147"/>
      <c r="B151" s="148"/>
      <c r="C151" s="149"/>
      <c r="D151" s="150"/>
      <c r="E151" s="150"/>
      <c r="F151" s="149"/>
      <c r="G151" s="149"/>
      <c r="H151" s="149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15"/>
      <c r="Z151" s="115"/>
      <c r="AA151" s="115"/>
      <c r="AB151" s="115"/>
      <c r="AC151" s="115"/>
      <c r="AD151" s="100"/>
      <c r="AE151" s="100"/>
      <c r="AF151" s="100"/>
      <c r="AG151" s="151"/>
      <c r="AH151" s="100"/>
      <c r="AI151" s="100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</row>
    <row r="152" spans="1:56" ht="15.75" customHeight="1">
      <c r="A152" s="147"/>
      <c r="B152" s="148"/>
      <c r="C152" s="149"/>
      <c r="D152" s="150"/>
      <c r="E152" s="150"/>
      <c r="F152" s="149"/>
      <c r="G152" s="149"/>
      <c r="H152" s="149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15"/>
      <c r="Z152" s="115"/>
      <c r="AA152" s="115"/>
      <c r="AB152" s="115"/>
      <c r="AC152" s="115"/>
      <c r="AD152" s="100"/>
      <c r="AE152" s="100"/>
      <c r="AF152" s="100"/>
      <c r="AG152" s="151"/>
      <c r="AH152" s="100"/>
      <c r="AI152" s="100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</row>
    <row r="153" spans="1:56" ht="15.75" customHeight="1">
      <c r="A153" s="147"/>
      <c r="B153" s="148"/>
      <c r="C153" s="149"/>
      <c r="D153" s="150"/>
      <c r="E153" s="150"/>
      <c r="F153" s="149"/>
      <c r="G153" s="149"/>
      <c r="H153" s="149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15"/>
      <c r="Z153" s="115"/>
      <c r="AA153" s="115"/>
      <c r="AB153" s="115"/>
      <c r="AC153" s="115"/>
      <c r="AD153" s="100"/>
      <c r="AE153" s="100"/>
      <c r="AF153" s="100"/>
      <c r="AG153" s="151"/>
      <c r="AH153" s="100"/>
      <c r="AI153" s="100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</row>
    <row r="154" spans="1:56" ht="15.75" customHeight="1">
      <c r="A154" s="147"/>
      <c r="B154" s="148"/>
      <c r="C154" s="149"/>
      <c r="D154" s="150"/>
      <c r="E154" s="150"/>
      <c r="F154" s="149"/>
      <c r="G154" s="149"/>
      <c r="H154" s="149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15"/>
      <c r="Z154" s="115"/>
      <c r="AA154" s="115"/>
      <c r="AB154" s="115"/>
      <c r="AC154" s="115"/>
      <c r="AD154" s="100"/>
      <c r="AE154" s="100"/>
      <c r="AF154" s="100"/>
      <c r="AG154" s="151"/>
      <c r="AH154" s="100"/>
      <c r="AI154" s="100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</row>
    <row r="155" spans="1:56" ht="15.75" customHeight="1">
      <c r="A155" s="147"/>
      <c r="B155" s="148"/>
      <c r="C155" s="149"/>
      <c r="D155" s="150"/>
      <c r="E155" s="150"/>
      <c r="F155" s="149"/>
      <c r="G155" s="149"/>
      <c r="H155" s="149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15"/>
      <c r="Z155" s="115"/>
      <c r="AA155" s="115"/>
      <c r="AB155" s="115"/>
      <c r="AC155" s="115"/>
      <c r="AD155" s="100"/>
      <c r="AE155" s="100"/>
      <c r="AF155" s="100"/>
      <c r="AG155" s="151"/>
      <c r="AH155" s="100"/>
      <c r="AI155" s="100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</row>
    <row r="156" spans="1:56" ht="15.75" customHeight="1">
      <c r="A156" s="147"/>
      <c r="B156" s="148"/>
      <c r="C156" s="149"/>
      <c r="D156" s="150"/>
      <c r="E156" s="150"/>
      <c r="F156" s="149"/>
      <c r="G156" s="149"/>
      <c r="H156" s="149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15"/>
      <c r="Z156" s="115"/>
      <c r="AA156" s="115"/>
      <c r="AB156" s="115"/>
      <c r="AC156" s="115"/>
      <c r="AD156" s="100"/>
      <c r="AE156" s="100"/>
      <c r="AF156" s="100"/>
      <c r="AG156" s="151"/>
      <c r="AH156" s="100"/>
      <c r="AI156" s="100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</row>
    <row r="157" spans="1:56" ht="15.75" customHeight="1">
      <c r="A157" s="147"/>
      <c r="B157" s="148"/>
      <c r="C157" s="149"/>
      <c r="D157" s="150"/>
      <c r="E157" s="150"/>
      <c r="F157" s="149"/>
      <c r="G157" s="149"/>
      <c r="H157" s="149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15"/>
      <c r="Z157" s="115"/>
      <c r="AA157" s="115"/>
      <c r="AB157" s="115"/>
      <c r="AC157" s="115"/>
      <c r="AD157" s="100"/>
      <c r="AE157" s="100"/>
      <c r="AF157" s="100"/>
      <c r="AG157" s="151"/>
      <c r="AH157" s="100"/>
      <c r="AI157" s="100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</row>
    <row r="158" spans="1:56" ht="15.75" customHeight="1">
      <c r="A158" s="147"/>
      <c r="B158" s="148"/>
      <c r="C158" s="149"/>
      <c r="D158" s="150"/>
      <c r="E158" s="150"/>
      <c r="F158" s="149"/>
      <c r="G158" s="149"/>
      <c r="H158" s="149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15"/>
      <c r="Z158" s="115"/>
      <c r="AA158" s="115"/>
      <c r="AB158" s="115"/>
      <c r="AC158" s="115"/>
      <c r="AD158" s="100"/>
      <c r="AE158" s="100"/>
      <c r="AF158" s="100"/>
      <c r="AG158" s="151"/>
      <c r="AH158" s="100"/>
      <c r="AI158" s="100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</row>
    <row r="159" spans="1:56" ht="15.75" customHeight="1">
      <c r="A159" s="147"/>
      <c r="B159" s="148"/>
      <c r="C159" s="149"/>
      <c r="D159" s="150"/>
      <c r="E159" s="150"/>
      <c r="F159" s="149"/>
      <c r="G159" s="149"/>
      <c r="H159" s="149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15"/>
      <c r="Z159" s="115"/>
      <c r="AA159" s="115"/>
      <c r="AB159" s="115"/>
      <c r="AC159" s="115"/>
      <c r="AD159" s="100"/>
      <c r="AE159" s="100"/>
      <c r="AF159" s="100"/>
      <c r="AG159" s="151"/>
      <c r="AH159" s="100"/>
      <c r="AI159" s="100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</row>
    <row r="160" spans="1:56" ht="15.75" customHeight="1">
      <c r="A160" s="147"/>
      <c r="B160" s="148"/>
      <c r="C160" s="149"/>
      <c r="D160" s="150"/>
      <c r="E160" s="150"/>
      <c r="F160" s="149"/>
      <c r="G160" s="149"/>
      <c r="H160" s="149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15"/>
      <c r="Z160" s="115"/>
      <c r="AA160" s="115"/>
      <c r="AB160" s="115"/>
      <c r="AC160" s="115"/>
      <c r="AD160" s="100"/>
      <c r="AE160" s="100"/>
      <c r="AF160" s="100"/>
      <c r="AG160" s="151"/>
      <c r="AH160" s="100"/>
      <c r="AI160" s="100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</row>
    <row r="161" spans="1:56" ht="15.75" customHeight="1">
      <c r="A161" s="147"/>
      <c r="B161" s="148"/>
      <c r="C161" s="149"/>
      <c r="D161" s="150"/>
      <c r="E161" s="150"/>
      <c r="F161" s="149"/>
      <c r="G161" s="149"/>
      <c r="H161" s="149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15"/>
      <c r="Z161" s="115"/>
      <c r="AA161" s="115"/>
      <c r="AB161" s="115"/>
      <c r="AC161" s="115"/>
      <c r="AD161" s="100"/>
      <c r="AE161" s="100"/>
      <c r="AF161" s="100"/>
      <c r="AG161" s="151"/>
      <c r="AH161" s="100"/>
      <c r="AI161" s="100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  <c r="BD161" s="115"/>
    </row>
    <row r="162" spans="1:56" ht="15.75" customHeight="1">
      <c r="A162" s="147"/>
      <c r="B162" s="148"/>
      <c r="C162" s="149"/>
      <c r="D162" s="150"/>
      <c r="E162" s="150"/>
      <c r="F162" s="149"/>
      <c r="G162" s="149"/>
      <c r="H162" s="149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15"/>
      <c r="Z162" s="115"/>
      <c r="AA162" s="115"/>
      <c r="AB162" s="115"/>
      <c r="AC162" s="115"/>
      <c r="AD162" s="100"/>
      <c r="AE162" s="100"/>
      <c r="AF162" s="100"/>
      <c r="AG162" s="151"/>
      <c r="AH162" s="100"/>
      <c r="AI162" s="100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</row>
    <row r="163" spans="1:56" ht="15.75" customHeight="1">
      <c r="A163" s="147"/>
      <c r="B163" s="148"/>
      <c r="C163" s="149"/>
      <c r="D163" s="150"/>
      <c r="E163" s="150"/>
      <c r="F163" s="149"/>
      <c r="G163" s="149"/>
      <c r="H163" s="149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15"/>
      <c r="Z163" s="115"/>
      <c r="AA163" s="115"/>
      <c r="AB163" s="115"/>
      <c r="AC163" s="115"/>
      <c r="AD163" s="100"/>
      <c r="AE163" s="100"/>
      <c r="AF163" s="100"/>
      <c r="AG163" s="151"/>
      <c r="AH163" s="100"/>
      <c r="AI163" s="100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15"/>
      <c r="BC163" s="115"/>
      <c r="BD163" s="115"/>
    </row>
    <row r="164" spans="1:56" ht="15.75" customHeight="1">
      <c r="A164" s="147"/>
      <c r="B164" s="148"/>
      <c r="C164" s="149"/>
      <c r="D164" s="150"/>
      <c r="E164" s="150"/>
      <c r="F164" s="149"/>
      <c r="G164" s="149"/>
      <c r="H164" s="149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15"/>
      <c r="Z164" s="115"/>
      <c r="AA164" s="115"/>
      <c r="AB164" s="115"/>
      <c r="AC164" s="115"/>
      <c r="AD164" s="100"/>
      <c r="AE164" s="100"/>
      <c r="AF164" s="100"/>
      <c r="AG164" s="151"/>
      <c r="AH164" s="100"/>
      <c r="AI164" s="100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15"/>
      <c r="BD164" s="115"/>
    </row>
    <row r="165" spans="1:56" ht="15.75" customHeight="1">
      <c r="A165" s="147"/>
      <c r="B165" s="148"/>
      <c r="C165" s="149"/>
      <c r="D165" s="150"/>
      <c r="E165" s="150"/>
      <c r="F165" s="149"/>
      <c r="G165" s="149"/>
      <c r="H165" s="149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15"/>
      <c r="Z165" s="115"/>
      <c r="AA165" s="115"/>
      <c r="AB165" s="115"/>
      <c r="AC165" s="115"/>
      <c r="AD165" s="100"/>
      <c r="AE165" s="100"/>
      <c r="AF165" s="100"/>
      <c r="AG165" s="151"/>
      <c r="AH165" s="100"/>
      <c r="AI165" s="100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15"/>
      <c r="BC165" s="115"/>
      <c r="BD165" s="115"/>
    </row>
    <row r="166" spans="1:56" ht="15.75" customHeight="1">
      <c r="A166" s="147"/>
      <c r="B166" s="148"/>
      <c r="C166" s="149"/>
      <c r="D166" s="150"/>
      <c r="E166" s="150"/>
      <c r="F166" s="149"/>
      <c r="G166" s="149"/>
      <c r="H166" s="149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15"/>
      <c r="Z166" s="115"/>
      <c r="AA166" s="115"/>
      <c r="AB166" s="115"/>
      <c r="AC166" s="115"/>
      <c r="AD166" s="100"/>
      <c r="AE166" s="100"/>
      <c r="AF166" s="100"/>
      <c r="AG166" s="151"/>
      <c r="AH166" s="100"/>
      <c r="AI166" s="100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  <c r="BD166" s="115"/>
    </row>
    <row r="167" spans="1:56" ht="15.75" customHeight="1">
      <c r="A167" s="147"/>
      <c r="B167" s="148"/>
      <c r="C167" s="149"/>
      <c r="D167" s="150"/>
      <c r="E167" s="150"/>
      <c r="F167" s="149"/>
      <c r="G167" s="149"/>
      <c r="H167" s="149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15"/>
      <c r="Z167" s="115"/>
      <c r="AA167" s="115"/>
      <c r="AB167" s="115"/>
      <c r="AC167" s="115"/>
      <c r="AD167" s="100"/>
      <c r="AE167" s="100"/>
      <c r="AF167" s="100"/>
      <c r="AG167" s="151"/>
      <c r="AH167" s="100"/>
      <c r="AI167" s="100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</row>
    <row r="168" spans="1:56" ht="15.75" customHeight="1">
      <c r="A168" s="147"/>
      <c r="B168" s="148"/>
      <c r="C168" s="149"/>
      <c r="D168" s="150"/>
      <c r="E168" s="150"/>
      <c r="F168" s="149"/>
      <c r="G168" s="149"/>
      <c r="H168" s="149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15"/>
      <c r="Z168" s="115"/>
      <c r="AA168" s="115"/>
      <c r="AB168" s="115"/>
      <c r="AC168" s="115"/>
      <c r="AD168" s="100"/>
      <c r="AE168" s="100"/>
      <c r="AF168" s="100"/>
      <c r="AG168" s="151"/>
      <c r="AH168" s="100"/>
      <c r="AI168" s="100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</row>
    <row r="169" spans="1:56" ht="15.75" customHeight="1">
      <c r="A169" s="147"/>
      <c r="B169" s="148"/>
      <c r="C169" s="149"/>
      <c r="D169" s="150"/>
      <c r="E169" s="150"/>
      <c r="F169" s="149"/>
      <c r="G169" s="149"/>
      <c r="H169" s="149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15"/>
      <c r="Z169" s="115"/>
      <c r="AA169" s="115"/>
      <c r="AB169" s="115"/>
      <c r="AC169" s="115"/>
      <c r="AD169" s="100"/>
      <c r="AE169" s="100"/>
      <c r="AF169" s="100"/>
      <c r="AG169" s="151"/>
      <c r="AH169" s="100"/>
      <c r="AI169" s="100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  <c r="BB169" s="115"/>
      <c r="BC169" s="115"/>
      <c r="BD169" s="115"/>
    </row>
    <row r="170" spans="1:56" ht="15.75" customHeight="1">
      <c r="A170" s="147"/>
      <c r="B170" s="148"/>
      <c r="C170" s="149"/>
      <c r="D170" s="150"/>
      <c r="E170" s="150"/>
      <c r="F170" s="149"/>
      <c r="G170" s="149"/>
      <c r="H170" s="149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15"/>
      <c r="Z170" s="115"/>
      <c r="AA170" s="115"/>
      <c r="AB170" s="115"/>
      <c r="AC170" s="115"/>
      <c r="AD170" s="100"/>
      <c r="AE170" s="100"/>
      <c r="AF170" s="100"/>
      <c r="AG170" s="151"/>
      <c r="AH170" s="100"/>
      <c r="AI170" s="100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</row>
    <row r="171" spans="1:56" ht="15.75" customHeight="1">
      <c r="A171" s="147"/>
      <c r="B171" s="148"/>
      <c r="C171" s="149"/>
      <c r="D171" s="150"/>
      <c r="E171" s="150"/>
      <c r="F171" s="149"/>
      <c r="G171" s="149"/>
      <c r="H171" s="149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15"/>
      <c r="Z171" s="115"/>
      <c r="AA171" s="115"/>
      <c r="AB171" s="115"/>
      <c r="AC171" s="115"/>
      <c r="AD171" s="100"/>
      <c r="AE171" s="100"/>
      <c r="AF171" s="100"/>
      <c r="AG171" s="151"/>
      <c r="AH171" s="100"/>
      <c r="AI171" s="100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</row>
    <row r="172" spans="1:56" ht="15.75" customHeight="1">
      <c r="A172" s="147"/>
      <c r="B172" s="148"/>
      <c r="C172" s="149"/>
      <c r="D172" s="150"/>
      <c r="E172" s="150"/>
      <c r="F172" s="149"/>
      <c r="G172" s="149"/>
      <c r="H172" s="149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15"/>
      <c r="Z172" s="115"/>
      <c r="AA172" s="115"/>
      <c r="AB172" s="115"/>
      <c r="AC172" s="115"/>
      <c r="AD172" s="100"/>
      <c r="AE172" s="100"/>
      <c r="AF172" s="100"/>
      <c r="AG172" s="151"/>
      <c r="AH172" s="100"/>
      <c r="AI172" s="100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</row>
    <row r="173" spans="1:56" ht="15.75" customHeight="1">
      <c r="A173" s="147"/>
      <c r="B173" s="148"/>
      <c r="C173" s="149"/>
      <c r="D173" s="150"/>
      <c r="E173" s="150"/>
      <c r="F173" s="149"/>
      <c r="G173" s="149"/>
      <c r="H173" s="149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15"/>
      <c r="Z173" s="115"/>
      <c r="AA173" s="115"/>
      <c r="AB173" s="115"/>
      <c r="AC173" s="115"/>
      <c r="AD173" s="100"/>
      <c r="AE173" s="100"/>
      <c r="AF173" s="100"/>
      <c r="AG173" s="151"/>
      <c r="AH173" s="100"/>
      <c r="AI173" s="100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</row>
    <row r="174" spans="1:56" ht="15.75" customHeight="1">
      <c r="A174" s="147"/>
      <c r="B174" s="148"/>
      <c r="C174" s="149"/>
      <c r="D174" s="150"/>
      <c r="E174" s="150"/>
      <c r="F174" s="149"/>
      <c r="G174" s="149"/>
      <c r="H174" s="149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15"/>
      <c r="Z174" s="115"/>
      <c r="AA174" s="115"/>
      <c r="AB174" s="115"/>
      <c r="AC174" s="115"/>
      <c r="AD174" s="100"/>
      <c r="AE174" s="100"/>
      <c r="AF174" s="100"/>
      <c r="AG174" s="151"/>
      <c r="AH174" s="100"/>
      <c r="AI174" s="100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</row>
    <row r="175" spans="1:56" ht="15.75" customHeight="1">
      <c r="A175" s="147"/>
      <c r="B175" s="148"/>
      <c r="C175" s="149"/>
      <c r="D175" s="150"/>
      <c r="E175" s="150"/>
      <c r="F175" s="149"/>
      <c r="G175" s="149"/>
      <c r="H175" s="149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15"/>
      <c r="Z175" s="115"/>
      <c r="AA175" s="115"/>
      <c r="AB175" s="115"/>
      <c r="AC175" s="115"/>
      <c r="AD175" s="100"/>
      <c r="AE175" s="100"/>
      <c r="AF175" s="100"/>
      <c r="AG175" s="151"/>
      <c r="AH175" s="100"/>
      <c r="AI175" s="100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</row>
    <row r="176" spans="1:56" ht="15.75" customHeight="1">
      <c r="A176" s="147"/>
      <c r="B176" s="148"/>
      <c r="C176" s="149"/>
      <c r="D176" s="150"/>
      <c r="E176" s="150"/>
      <c r="F176" s="149"/>
      <c r="G176" s="149"/>
      <c r="H176" s="149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15"/>
      <c r="Z176" s="115"/>
      <c r="AA176" s="115"/>
      <c r="AB176" s="115"/>
      <c r="AC176" s="115"/>
      <c r="AD176" s="100"/>
      <c r="AE176" s="100"/>
      <c r="AF176" s="100"/>
      <c r="AG176" s="151"/>
      <c r="AH176" s="100"/>
      <c r="AI176" s="100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</row>
    <row r="177" spans="1:56" ht="15.75" customHeight="1">
      <c r="A177" s="147"/>
      <c r="B177" s="148"/>
      <c r="C177" s="149"/>
      <c r="D177" s="150"/>
      <c r="E177" s="150"/>
      <c r="F177" s="149"/>
      <c r="G177" s="149"/>
      <c r="H177" s="149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15"/>
      <c r="Z177" s="115"/>
      <c r="AA177" s="115"/>
      <c r="AB177" s="115"/>
      <c r="AC177" s="115"/>
      <c r="AD177" s="100"/>
      <c r="AE177" s="100"/>
      <c r="AF177" s="100"/>
      <c r="AG177" s="151"/>
      <c r="AH177" s="100"/>
      <c r="AI177" s="100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</row>
    <row r="178" spans="1:56" ht="15.75" customHeight="1">
      <c r="A178" s="147"/>
      <c r="B178" s="148"/>
      <c r="C178" s="149"/>
      <c r="D178" s="150"/>
      <c r="E178" s="150"/>
      <c r="F178" s="149"/>
      <c r="G178" s="149"/>
      <c r="H178" s="149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15"/>
      <c r="Z178" s="115"/>
      <c r="AA178" s="115"/>
      <c r="AB178" s="115"/>
      <c r="AC178" s="115"/>
      <c r="AD178" s="100"/>
      <c r="AE178" s="100"/>
      <c r="AF178" s="100"/>
      <c r="AG178" s="151"/>
      <c r="AH178" s="100"/>
      <c r="AI178" s="100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</row>
    <row r="179" spans="1:56" ht="15.75" customHeight="1">
      <c r="A179" s="147"/>
      <c r="B179" s="148"/>
      <c r="C179" s="149"/>
      <c r="D179" s="150"/>
      <c r="E179" s="150"/>
      <c r="F179" s="149"/>
      <c r="G179" s="149"/>
      <c r="H179" s="149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15"/>
      <c r="Z179" s="115"/>
      <c r="AA179" s="115"/>
      <c r="AB179" s="115"/>
      <c r="AC179" s="115"/>
      <c r="AD179" s="100"/>
      <c r="AE179" s="100"/>
      <c r="AF179" s="100"/>
      <c r="AG179" s="151"/>
      <c r="AH179" s="100"/>
      <c r="AI179" s="100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</row>
    <row r="180" spans="1:56" ht="15.75" customHeight="1">
      <c r="A180" s="147"/>
      <c r="B180" s="148"/>
      <c r="C180" s="149"/>
      <c r="D180" s="150"/>
      <c r="E180" s="150"/>
      <c r="F180" s="149"/>
      <c r="G180" s="149"/>
      <c r="H180" s="149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15"/>
      <c r="Z180" s="115"/>
      <c r="AA180" s="115"/>
      <c r="AB180" s="115"/>
      <c r="AC180" s="115"/>
      <c r="AD180" s="100"/>
      <c r="AE180" s="100"/>
      <c r="AF180" s="100"/>
      <c r="AG180" s="151"/>
      <c r="AH180" s="100"/>
      <c r="AI180" s="100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  <c r="BD180" s="115"/>
    </row>
    <row r="181" spans="1:56" ht="15.75" customHeight="1">
      <c r="A181" s="147"/>
      <c r="B181" s="148"/>
      <c r="C181" s="149"/>
      <c r="D181" s="150"/>
      <c r="E181" s="150"/>
      <c r="F181" s="149"/>
      <c r="G181" s="149"/>
      <c r="H181" s="149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15"/>
      <c r="Z181" s="115"/>
      <c r="AA181" s="115"/>
      <c r="AB181" s="115"/>
      <c r="AC181" s="115"/>
      <c r="AD181" s="100"/>
      <c r="AE181" s="100"/>
      <c r="AF181" s="100"/>
      <c r="AG181" s="151"/>
      <c r="AH181" s="100"/>
      <c r="AI181" s="100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  <c r="BD181" s="115"/>
    </row>
    <row r="182" spans="1:56" ht="15.75" customHeight="1">
      <c r="A182" s="147"/>
      <c r="B182" s="148"/>
      <c r="C182" s="149"/>
      <c r="D182" s="150"/>
      <c r="E182" s="150"/>
      <c r="F182" s="149"/>
      <c r="G182" s="149"/>
      <c r="H182" s="149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15"/>
      <c r="Z182" s="115"/>
      <c r="AA182" s="115"/>
      <c r="AB182" s="115"/>
      <c r="AC182" s="115"/>
      <c r="AD182" s="100"/>
      <c r="AE182" s="100"/>
      <c r="AF182" s="100"/>
      <c r="AG182" s="151"/>
      <c r="AH182" s="100"/>
      <c r="AI182" s="100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</row>
    <row r="183" spans="1:56" ht="15.75" customHeight="1">
      <c r="A183" s="147"/>
      <c r="B183" s="148"/>
      <c r="C183" s="149"/>
      <c r="D183" s="150"/>
      <c r="E183" s="150"/>
      <c r="F183" s="149"/>
      <c r="G183" s="149"/>
      <c r="H183" s="149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15"/>
      <c r="Z183" s="115"/>
      <c r="AA183" s="115"/>
      <c r="AB183" s="115"/>
      <c r="AC183" s="115"/>
      <c r="AD183" s="100"/>
      <c r="AE183" s="100"/>
      <c r="AF183" s="100"/>
      <c r="AG183" s="151"/>
      <c r="AH183" s="100"/>
      <c r="AI183" s="100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  <c r="BD183" s="115"/>
    </row>
    <row r="184" spans="1:56" ht="15.75" customHeight="1">
      <c r="A184" s="147"/>
      <c r="B184" s="148"/>
      <c r="C184" s="149"/>
      <c r="D184" s="150"/>
      <c r="E184" s="150"/>
      <c r="F184" s="149"/>
      <c r="G184" s="149"/>
      <c r="H184" s="149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15"/>
      <c r="Z184" s="115"/>
      <c r="AA184" s="115"/>
      <c r="AB184" s="115"/>
      <c r="AC184" s="115"/>
      <c r="AD184" s="100"/>
      <c r="AE184" s="100"/>
      <c r="AF184" s="100"/>
      <c r="AG184" s="151"/>
      <c r="AH184" s="100"/>
      <c r="AI184" s="100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</row>
    <row r="185" spans="1:56" ht="15.75" customHeight="1">
      <c r="A185" s="147"/>
      <c r="B185" s="148"/>
      <c r="C185" s="149"/>
      <c r="D185" s="150"/>
      <c r="E185" s="150"/>
      <c r="F185" s="149"/>
      <c r="G185" s="149"/>
      <c r="H185" s="149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15"/>
      <c r="Z185" s="115"/>
      <c r="AA185" s="115"/>
      <c r="AB185" s="115"/>
      <c r="AC185" s="115"/>
      <c r="AD185" s="100"/>
      <c r="AE185" s="100"/>
      <c r="AF185" s="100"/>
      <c r="AG185" s="151"/>
      <c r="AH185" s="100"/>
      <c r="AI185" s="100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</row>
    <row r="186" spans="1:56" ht="15.75" customHeight="1">
      <c r="A186" s="147"/>
      <c r="B186" s="148"/>
      <c r="C186" s="149"/>
      <c r="D186" s="150"/>
      <c r="E186" s="150"/>
      <c r="F186" s="149"/>
      <c r="G186" s="149"/>
      <c r="H186" s="149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15"/>
      <c r="Z186" s="115"/>
      <c r="AA186" s="115"/>
      <c r="AB186" s="115"/>
      <c r="AC186" s="115"/>
      <c r="AD186" s="100"/>
      <c r="AE186" s="100"/>
      <c r="AF186" s="100"/>
      <c r="AG186" s="151"/>
      <c r="AH186" s="100"/>
      <c r="AI186" s="100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</row>
    <row r="187" spans="1:56" ht="15.75" customHeight="1">
      <c r="A187" s="147"/>
      <c r="B187" s="148"/>
      <c r="C187" s="149"/>
      <c r="D187" s="150"/>
      <c r="E187" s="150"/>
      <c r="F187" s="149"/>
      <c r="G187" s="149"/>
      <c r="H187" s="149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15"/>
      <c r="Z187" s="115"/>
      <c r="AA187" s="115"/>
      <c r="AB187" s="115"/>
      <c r="AC187" s="115"/>
      <c r="AD187" s="100"/>
      <c r="AE187" s="100"/>
      <c r="AF187" s="100"/>
      <c r="AG187" s="151"/>
      <c r="AH187" s="100"/>
      <c r="AI187" s="100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</row>
    <row r="188" spans="1:56" ht="15.75" customHeight="1">
      <c r="A188" s="147"/>
      <c r="B188" s="148"/>
      <c r="C188" s="149"/>
      <c r="D188" s="150"/>
      <c r="E188" s="150"/>
      <c r="F188" s="149"/>
      <c r="G188" s="149"/>
      <c r="H188" s="149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15"/>
      <c r="Z188" s="115"/>
      <c r="AA188" s="115"/>
      <c r="AB188" s="115"/>
      <c r="AC188" s="115"/>
      <c r="AD188" s="100"/>
      <c r="AE188" s="100"/>
      <c r="AF188" s="100"/>
      <c r="AG188" s="151"/>
      <c r="AH188" s="100"/>
      <c r="AI188" s="100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  <c r="BD188" s="115"/>
    </row>
    <row r="189" spans="1:56" ht="15.75" customHeight="1">
      <c r="A189" s="147"/>
      <c r="B189" s="148"/>
      <c r="C189" s="149"/>
      <c r="D189" s="150"/>
      <c r="E189" s="150"/>
      <c r="F189" s="149"/>
      <c r="G189" s="149"/>
      <c r="H189" s="149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15"/>
      <c r="Z189" s="115"/>
      <c r="AA189" s="115"/>
      <c r="AB189" s="115"/>
      <c r="AC189" s="115"/>
      <c r="AD189" s="100"/>
      <c r="AE189" s="100"/>
      <c r="AF189" s="100"/>
      <c r="AG189" s="151"/>
      <c r="AH189" s="100"/>
      <c r="AI189" s="100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  <c r="BB189" s="115"/>
      <c r="BC189" s="115"/>
      <c r="BD189" s="115"/>
    </row>
    <row r="190" spans="1:56" ht="15.75" customHeight="1">
      <c r="A190" s="147"/>
      <c r="B190" s="148"/>
      <c r="C190" s="149"/>
      <c r="D190" s="150"/>
      <c r="E190" s="150"/>
      <c r="F190" s="149"/>
      <c r="G190" s="149"/>
      <c r="H190" s="149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15"/>
      <c r="Z190" s="115"/>
      <c r="AA190" s="115"/>
      <c r="AB190" s="115"/>
      <c r="AC190" s="115"/>
      <c r="AD190" s="100"/>
      <c r="AE190" s="100"/>
      <c r="AF190" s="100"/>
      <c r="AG190" s="151"/>
      <c r="AH190" s="100"/>
      <c r="AI190" s="100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  <c r="BD190" s="115"/>
    </row>
    <row r="191" spans="1:56" ht="15.75" customHeight="1">
      <c r="A191" s="147"/>
      <c r="B191" s="148"/>
      <c r="C191" s="149"/>
      <c r="D191" s="150"/>
      <c r="E191" s="150"/>
      <c r="F191" s="149"/>
      <c r="G191" s="149"/>
      <c r="H191" s="149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15"/>
      <c r="Z191" s="115"/>
      <c r="AA191" s="115"/>
      <c r="AB191" s="115"/>
      <c r="AC191" s="115"/>
      <c r="AD191" s="100"/>
      <c r="AE191" s="100"/>
      <c r="AF191" s="100"/>
      <c r="AG191" s="151"/>
      <c r="AH191" s="100"/>
      <c r="AI191" s="100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  <c r="BB191" s="115"/>
      <c r="BC191" s="115"/>
      <c r="BD191" s="115"/>
    </row>
    <row r="192" spans="1:56" ht="15.75" customHeight="1">
      <c r="A192" s="147"/>
      <c r="B192" s="148"/>
      <c r="C192" s="149"/>
      <c r="D192" s="150"/>
      <c r="E192" s="150"/>
      <c r="F192" s="149"/>
      <c r="G192" s="149"/>
      <c r="H192" s="149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15"/>
      <c r="Z192" s="115"/>
      <c r="AA192" s="115"/>
      <c r="AB192" s="115"/>
      <c r="AC192" s="115"/>
      <c r="AD192" s="100"/>
      <c r="AE192" s="100"/>
      <c r="AF192" s="100"/>
      <c r="AG192" s="151"/>
      <c r="AH192" s="100"/>
      <c r="AI192" s="100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</row>
    <row r="193" spans="1:56" ht="15.75" customHeight="1">
      <c r="A193" s="147"/>
      <c r="B193" s="148"/>
      <c r="C193" s="149"/>
      <c r="D193" s="150"/>
      <c r="E193" s="150"/>
      <c r="F193" s="149"/>
      <c r="G193" s="149"/>
      <c r="H193" s="149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15"/>
      <c r="Z193" s="115"/>
      <c r="AA193" s="115"/>
      <c r="AB193" s="115"/>
      <c r="AC193" s="115"/>
      <c r="AD193" s="100"/>
      <c r="AE193" s="100"/>
      <c r="AF193" s="100"/>
      <c r="AG193" s="151"/>
      <c r="AH193" s="100"/>
      <c r="AI193" s="100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</row>
    <row r="194" spans="1:56" ht="15.75" customHeight="1">
      <c r="A194" s="147"/>
      <c r="B194" s="148"/>
      <c r="C194" s="149"/>
      <c r="D194" s="150"/>
      <c r="E194" s="150"/>
      <c r="F194" s="149"/>
      <c r="G194" s="149"/>
      <c r="H194" s="149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15"/>
      <c r="Z194" s="115"/>
      <c r="AA194" s="115"/>
      <c r="AB194" s="115"/>
      <c r="AC194" s="115"/>
      <c r="AD194" s="100"/>
      <c r="AE194" s="100"/>
      <c r="AF194" s="100"/>
      <c r="AG194" s="151"/>
      <c r="AH194" s="100"/>
      <c r="AI194" s="100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</row>
    <row r="195" spans="1:56" ht="15.75" customHeight="1">
      <c r="A195" s="147"/>
      <c r="B195" s="148"/>
      <c r="C195" s="149"/>
      <c r="D195" s="150"/>
      <c r="E195" s="150"/>
      <c r="F195" s="149"/>
      <c r="G195" s="149"/>
      <c r="H195" s="149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15"/>
      <c r="Z195" s="115"/>
      <c r="AA195" s="115"/>
      <c r="AB195" s="115"/>
      <c r="AC195" s="115"/>
      <c r="AD195" s="100"/>
      <c r="AE195" s="100"/>
      <c r="AF195" s="100"/>
      <c r="AG195" s="151"/>
      <c r="AH195" s="100"/>
      <c r="AI195" s="100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</row>
    <row r="196" spans="1:56" ht="15.75" customHeight="1">
      <c r="A196" s="147"/>
      <c r="B196" s="148"/>
      <c r="C196" s="149"/>
      <c r="D196" s="150"/>
      <c r="E196" s="150"/>
      <c r="F196" s="149"/>
      <c r="G196" s="149"/>
      <c r="H196" s="149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15"/>
      <c r="Z196" s="115"/>
      <c r="AA196" s="115"/>
      <c r="AB196" s="115"/>
      <c r="AC196" s="115"/>
      <c r="AD196" s="100"/>
      <c r="AE196" s="100"/>
      <c r="AF196" s="100"/>
      <c r="AG196" s="151"/>
      <c r="AH196" s="100"/>
      <c r="AI196" s="100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</row>
    <row r="197" spans="1:56" ht="15.75" customHeight="1">
      <c r="A197" s="147"/>
      <c r="B197" s="148"/>
      <c r="C197" s="149"/>
      <c r="D197" s="150"/>
      <c r="E197" s="150"/>
      <c r="F197" s="149"/>
      <c r="G197" s="149"/>
      <c r="H197" s="149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15"/>
      <c r="Z197" s="115"/>
      <c r="AA197" s="115"/>
      <c r="AB197" s="115"/>
      <c r="AC197" s="115"/>
      <c r="AD197" s="100"/>
      <c r="AE197" s="100"/>
      <c r="AF197" s="100"/>
      <c r="AG197" s="151"/>
      <c r="AH197" s="100"/>
      <c r="AI197" s="100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5"/>
      <c r="BC197" s="115"/>
      <c r="BD197" s="115"/>
    </row>
    <row r="198" spans="1:56" ht="15.75" customHeight="1">
      <c r="A198" s="147"/>
      <c r="B198" s="148"/>
      <c r="C198" s="149"/>
      <c r="D198" s="150"/>
      <c r="E198" s="150"/>
      <c r="F198" s="149"/>
      <c r="G198" s="149"/>
      <c r="H198" s="149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15"/>
      <c r="Z198" s="115"/>
      <c r="AA198" s="115"/>
      <c r="AB198" s="115"/>
      <c r="AC198" s="115"/>
      <c r="AD198" s="100"/>
      <c r="AE198" s="100"/>
      <c r="AF198" s="100"/>
      <c r="AG198" s="151"/>
      <c r="AH198" s="100"/>
      <c r="AI198" s="100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15"/>
      <c r="BD198" s="115"/>
    </row>
    <row r="199" spans="1:56" ht="15.75" customHeight="1">
      <c r="A199" s="147"/>
      <c r="B199" s="148"/>
      <c r="C199" s="149"/>
      <c r="D199" s="150"/>
      <c r="E199" s="150"/>
      <c r="F199" s="149"/>
      <c r="G199" s="149"/>
      <c r="H199" s="149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15"/>
      <c r="Z199" s="115"/>
      <c r="AA199" s="115"/>
      <c r="AB199" s="115"/>
      <c r="AC199" s="115"/>
      <c r="AD199" s="100"/>
      <c r="AE199" s="100"/>
      <c r="AF199" s="100"/>
      <c r="AG199" s="151"/>
      <c r="AH199" s="100"/>
      <c r="AI199" s="100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</row>
    <row r="200" spans="1:56" ht="15.75" customHeight="1">
      <c r="A200" s="147"/>
      <c r="B200" s="148"/>
      <c r="C200" s="149"/>
      <c r="D200" s="150"/>
      <c r="E200" s="150"/>
      <c r="F200" s="149"/>
      <c r="G200" s="149"/>
      <c r="H200" s="149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15"/>
      <c r="Z200" s="115"/>
      <c r="AA200" s="115"/>
      <c r="AB200" s="115"/>
      <c r="AC200" s="115"/>
      <c r="AD200" s="100"/>
      <c r="AE200" s="100"/>
      <c r="AF200" s="100"/>
      <c r="AG200" s="151"/>
      <c r="AH200" s="100"/>
      <c r="AI200" s="100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</row>
    <row r="201" spans="1:56" ht="15.75" customHeight="1">
      <c r="A201" s="147"/>
      <c r="B201" s="148"/>
      <c r="C201" s="149"/>
      <c r="D201" s="150"/>
      <c r="E201" s="150"/>
      <c r="F201" s="149"/>
      <c r="G201" s="149"/>
      <c r="H201" s="149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15"/>
      <c r="Z201" s="115"/>
      <c r="AA201" s="115"/>
      <c r="AB201" s="115"/>
      <c r="AC201" s="115"/>
      <c r="AD201" s="100"/>
      <c r="AE201" s="100"/>
      <c r="AF201" s="100"/>
      <c r="AG201" s="151"/>
      <c r="AH201" s="100"/>
      <c r="AI201" s="100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15"/>
      <c r="BD201" s="115"/>
    </row>
    <row r="202" spans="1:56" ht="15.75" customHeight="1">
      <c r="A202" s="147"/>
      <c r="B202" s="148"/>
      <c r="C202" s="149"/>
      <c r="D202" s="150"/>
      <c r="E202" s="150"/>
      <c r="F202" s="149"/>
      <c r="G202" s="149"/>
      <c r="H202" s="149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15"/>
      <c r="Z202" s="115"/>
      <c r="AA202" s="115"/>
      <c r="AB202" s="115"/>
      <c r="AC202" s="115"/>
      <c r="AD202" s="100"/>
      <c r="AE202" s="100"/>
      <c r="AF202" s="100"/>
      <c r="AG202" s="151"/>
      <c r="AH202" s="100"/>
      <c r="AI202" s="100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15"/>
      <c r="BD202" s="115"/>
    </row>
    <row r="203" spans="1:56" ht="15.75" customHeight="1">
      <c r="A203" s="147"/>
      <c r="B203" s="148"/>
      <c r="C203" s="149"/>
      <c r="D203" s="150"/>
      <c r="E203" s="150"/>
      <c r="F203" s="149"/>
      <c r="G203" s="149"/>
      <c r="H203" s="149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15"/>
      <c r="Z203" s="115"/>
      <c r="AA203" s="115"/>
      <c r="AB203" s="115"/>
      <c r="AC203" s="115"/>
      <c r="AD203" s="100"/>
      <c r="AE203" s="100"/>
      <c r="AF203" s="100"/>
      <c r="AG203" s="151"/>
      <c r="AH203" s="100"/>
      <c r="AI203" s="100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15"/>
      <c r="BD203" s="115"/>
    </row>
    <row r="204" spans="1:56" ht="15.75" customHeight="1">
      <c r="A204" s="147"/>
      <c r="B204" s="148"/>
      <c r="C204" s="149"/>
      <c r="D204" s="150"/>
      <c r="E204" s="150"/>
      <c r="F204" s="149"/>
      <c r="G204" s="149"/>
      <c r="H204" s="149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15"/>
      <c r="Z204" s="115"/>
      <c r="AA204" s="115"/>
      <c r="AB204" s="115"/>
      <c r="AC204" s="115"/>
      <c r="AD204" s="100"/>
      <c r="AE204" s="100"/>
      <c r="AF204" s="100"/>
      <c r="AG204" s="151"/>
      <c r="AH204" s="100"/>
      <c r="AI204" s="100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15"/>
      <c r="BD204" s="115"/>
    </row>
    <row r="205" spans="1:56" ht="15.75" customHeight="1">
      <c r="A205" s="147"/>
      <c r="B205" s="148"/>
      <c r="C205" s="149"/>
      <c r="D205" s="150"/>
      <c r="E205" s="150"/>
      <c r="F205" s="149"/>
      <c r="G205" s="149"/>
      <c r="H205" s="149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15"/>
      <c r="Z205" s="115"/>
      <c r="AA205" s="115"/>
      <c r="AB205" s="115"/>
      <c r="AC205" s="115"/>
      <c r="AD205" s="100"/>
      <c r="AE205" s="100"/>
      <c r="AF205" s="100"/>
      <c r="AG205" s="151"/>
      <c r="AH205" s="100"/>
      <c r="AI205" s="100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</row>
    <row r="206" spans="1:56" ht="15.75" customHeight="1">
      <c r="A206" s="147"/>
      <c r="B206" s="148"/>
      <c r="C206" s="149"/>
      <c r="D206" s="150"/>
      <c r="E206" s="150"/>
      <c r="F206" s="149"/>
      <c r="G206" s="149"/>
      <c r="H206" s="149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15"/>
      <c r="Z206" s="115"/>
      <c r="AA206" s="115"/>
      <c r="AB206" s="115"/>
      <c r="AC206" s="115"/>
      <c r="AD206" s="100"/>
      <c r="AE206" s="100"/>
      <c r="AF206" s="100"/>
      <c r="AG206" s="151"/>
      <c r="AH206" s="100"/>
      <c r="AI206" s="100"/>
      <c r="AJ206" s="115"/>
      <c r="AK206" s="115"/>
      <c r="AL206" s="115"/>
      <c r="AM206" s="115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115"/>
      <c r="BA206" s="115"/>
      <c r="BB206" s="115"/>
      <c r="BC206" s="115"/>
      <c r="BD206" s="115"/>
    </row>
    <row r="207" spans="1:56" ht="15.75" customHeight="1">
      <c r="A207" s="147"/>
      <c r="B207" s="148"/>
      <c r="C207" s="149"/>
      <c r="D207" s="150"/>
      <c r="E207" s="150"/>
      <c r="F207" s="149"/>
      <c r="G207" s="149"/>
      <c r="H207" s="149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15"/>
      <c r="Z207" s="115"/>
      <c r="AA207" s="115"/>
      <c r="AB207" s="115"/>
      <c r="AC207" s="115"/>
      <c r="AD207" s="100"/>
      <c r="AE207" s="100"/>
      <c r="AF207" s="100"/>
      <c r="AG207" s="151"/>
      <c r="AH207" s="100"/>
      <c r="AI207" s="100"/>
      <c r="AJ207" s="115"/>
      <c r="AK207" s="115"/>
      <c r="AL207" s="115"/>
      <c r="AM207" s="115"/>
      <c r="AN207" s="115"/>
      <c r="AO207" s="115"/>
      <c r="AP207" s="115"/>
      <c r="AQ207" s="115"/>
      <c r="AR207" s="115"/>
      <c r="AS207" s="115"/>
      <c r="AT207" s="115"/>
      <c r="AU207" s="115"/>
      <c r="AV207" s="115"/>
      <c r="AW207" s="115"/>
      <c r="AX207" s="115"/>
      <c r="AY207" s="115"/>
      <c r="AZ207" s="115"/>
      <c r="BA207" s="115"/>
      <c r="BB207" s="115"/>
      <c r="BC207" s="115"/>
      <c r="BD207" s="115"/>
    </row>
    <row r="208" spans="1:56" ht="15.75" customHeight="1">
      <c r="A208" s="147"/>
      <c r="B208" s="148"/>
      <c r="C208" s="149"/>
      <c r="D208" s="150"/>
      <c r="E208" s="150"/>
      <c r="F208" s="149"/>
      <c r="G208" s="149"/>
      <c r="H208" s="149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15"/>
      <c r="Z208" s="115"/>
      <c r="AA208" s="115"/>
      <c r="AB208" s="115"/>
      <c r="AC208" s="115"/>
      <c r="AD208" s="100"/>
      <c r="AE208" s="100"/>
      <c r="AF208" s="100"/>
      <c r="AG208" s="151"/>
      <c r="AH208" s="100"/>
      <c r="AI208" s="100"/>
      <c r="AJ208" s="115"/>
      <c r="AK208" s="115"/>
      <c r="AL208" s="115"/>
      <c r="AM208" s="115"/>
      <c r="AN208" s="115"/>
      <c r="AO208" s="115"/>
      <c r="AP208" s="115"/>
      <c r="AQ208" s="115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15"/>
      <c r="BD208" s="115"/>
    </row>
    <row r="209" spans="1:56" ht="15.75" customHeight="1">
      <c r="A209" s="147"/>
      <c r="B209" s="148"/>
      <c r="C209" s="149"/>
      <c r="D209" s="150"/>
      <c r="E209" s="150"/>
      <c r="F209" s="149"/>
      <c r="G209" s="149"/>
      <c r="H209" s="149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15"/>
      <c r="Z209" s="115"/>
      <c r="AA209" s="115"/>
      <c r="AB209" s="115"/>
      <c r="AC209" s="115"/>
      <c r="AD209" s="100"/>
      <c r="AE209" s="100"/>
      <c r="AF209" s="100"/>
      <c r="AG209" s="151"/>
      <c r="AH209" s="100"/>
      <c r="AI209" s="100"/>
      <c r="AJ209" s="115"/>
      <c r="AK209" s="115"/>
      <c r="AL209" s="115"/>
      <c r="AM209" s="115"/>
      <c r="AN209" s="115"/>
      <c r="AO209" s="115"/>
      <c r="AP209" s="115"/>
      <c r="AQ209" s="115"/>
      <c r="AR209" s="115"/>
      <c r="AS209" s="115"/>
      <c r="AT209" s="115"/>
      <c r="AU209" s="115"/>
      <c r="AV209" s="115"/>
      <c r="AW209" s="115"/>
      <c r="AX209" s="115"/>
      <c r="AY209" s="115"/>
      <c r="AZ209" s="115"/>
      <c r="BA209" s="115"/>
      <c r="BB209" s="115"/>
      <c r="BC209" s="115"/>
      <c r="BD209" s="115"/>
    </row>
    <row r="210" spans="1:56" ht="15.75" customHeight="1">
      <c r="A210" s="147"/>
      <c r="B210" s="148"/>
      <c r="C210" s="149"/>
      <c r="D210" s="150"/>
      <c r="E210" s="150"/>
      <c r="F210" s="149"/>
      <c r="G210" s="149"/>
      <c r="H210" s="149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15"/>
      <c r="Z210" s="115"/>
      <c r="AA210" s="115"/>
      <c r="AB210" s="115"/>
      <c r="AC210" s="115"/>
      <c r="AD210" s="100"/>
      <c r="AE210" s="100"/>
      <c r="AF210" s="100"/>
      <c r="AG210" s="151"/>
      <c r="AH210" s="100"/>
      <c r="AI210" s="100"/>
      <c r="AJ210" s="115"/>
      <c r="AK210" s="115"/>
      <c r="AL210" s="115"/>
      <c r="AM210" s="115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5"/>
      <c r="BD210" s="115"/>
    </row>
    <row r="211" spans="1:56" ht="15.75" customHeight="1">
      <c r="A211" s="147"/>
      <c r="B211" s="148"/>
      <c r="C211" s="149"/>
      <c r="D211" s="150"/>
      <c r="E211" s="150"/>
      <c r="F211" s="149"/>
      <c r="G211" s="149"/>
      <c r="H211" s="149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15"/>
      <c r="Z211" s="115"/>
      <c r="AA211" s="115"/>
      <c r="AB211" s="115"/>
      <c r="AC211" s="115"/>
      <c r="AD211" s="100"/>
      <c r="AE211" s="100"/>
      <c r="AF211" s="100"/>
      <c r="AG211" s="151"/>
      <c r="AH211" s="100"/>
      <c r="AI211" s="100"/>
      <c r="AJ211" s="115"/>
      <c r="AK211" s="115"/>
      <c r="AL211" s="115"/>
      <c r="AM211" s="115"/>
      <c r="AN211" s="115"/>
      <c r="AO211" s="115"/>
      <c r="AP211" s="115"/>
      <c r="AQ211" s="115"/>
      <c r="AR211" s="115"/>
      <c r="AS211" s="115"/>
      <c r="AT211" s="115"/>
      <c r="AU211" s="115"/>
      <c r="AV211" s="115"/>
      <c r="AW211" s="115"/>
      <c r="AX211" s="115"/>
      <c r="AY211" s="115"/>
      <c r="AZ211" s="115"/>
      <c r="BA211" s="115"/>
      <c r="BB211" s="115"/>
      <c r="BC211" s="115"/>
      <c r="BD211" s="115"/>
    </row>
    <row r="212" spans="1:56" ht="15.75" customHeight="1">
      <c r="A212" s="147"/>
      <c r="B212" s="148"/>
      <c r="C212" s="149"/>
      <c r="D212" s="150"/>
      <c r="E212" s="150"/>
      <c r="F212" s="149"/>
      <c r="G212" s="149"/>
      <c r="H212" s="149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15"/>
      <c r="Z212" s="115"/>
      <c r="AA212" s="115"/>
      <c r="AB212" s="115"/>
      <c r="AC212" s="115"/>
      <c r="AD212" s="100"/>
      <c r="AE212" s="100"/>
      <c r="AF212" s="100"/>
      <c r="AG212" s="151"/>
      <c r="AH212" s="100"/>
      <c r="AI212" s="100"/>
      <c r="AJ212" s="115"/>
      <c r="AK212" s="115"/>
      <c r="AL212" s="115"/>
      <c r="AM212" s="115"/>
      <c r="AN212" s="115"/>
      <c r="AO212" s="115"/>
      <c r="AP212" s="115"/>
      <c r="AQ212" s="115"/>
      <c r="AR212" s="115"/>
      <c r="AS212" s="115"/>
      <c r="AT212" s="115"/>
      <c r="AU212" s="115"/>
      <c r="AV212" s="115"/>
      <c r="AW212" s="115"/>
      <c r="AX212" s="115"/>
      <c r="AY212" s="115"/>
      <c r="AZ212" s="115"/>
      <c r="BA212" s="115"/>
      <c r="BB212" s="115"/>
      <c r="BC212" s="115"/>
      <c r="BD212" s="115"/>
    </row>
    <row r="213" spans="1:56" ht="15.75" customHeight="1">
      <c r="A213" s="147"/>
      <c r="B213" s="148"/>
      <c r="C213" s="149"/>
      <c r="D213" s="150"/>
      <c r="E213" s="150"/>
      <c r="F213" s="149"/>
      <c r="G213" s="149"/>
      <c r="H213" s="149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15"/>
      <c r="Z213" s="115"/>
      <c r="AA213" s="115"/>
      <c r="AB213" s="115"/>
      <c r="AC213" s="115"/>
      <c r="AD213" s="100"/>
      <c r="AE213" s="100"/>
      <c r="AF213" s="100"/>
      <c r="AG213" s="151"/>
      <c r="AH213" s="100"/>
      <c r="AI213" s="100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</row>
    <row r="214" spans="1:56" ht="15.75" customHeight="1">
      <c r="A214" s="147"/>
      <c r="B214" s="148"/>
      <c r="C214" s="149"/>
      <c r="D214" s="150"/>
      <c r="E214" s="150"/>
      <c r="F214" s="149"/>
      <c r="G214" s="149"/>
      <c r="H214" s="149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15"/>
      <c r="Z214" s="115"/>
      <c r="AA214" s="115"/>
      <c r="AB214" s="115"/>
      <c r="AC214" s="115"/>
      <c r="AD214" s="100"/>
      <c r="AE214" s="100"/>
      <c r="AF214" s="100"/>
      <c r="AG214" s="151"/>
      <c r="AH214" s="100"/>
      <c r="AI214" s="100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</row>
    <row r="215" spans="1:56" ht="15.75" customHeight="1">
      <c r="A215" s="147"/>
      <c r="B215" s="148"/>
      <c r="C215" s="149"/>
      <c r="D215" s="150"/>
      <c r="E215" s="150"/>
      <c r="F215" s="149"/>
      <c r="G215" s="149"/>
      <c r="H215" s="149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15"/>
      <c r="Z215" s="115"/>
      <c r="AA215" s="115"/>
      <c r="AB215" s="115"/>
      <c r="AC215" s="115"/>
      <c r="AD215" s="100"/>
      <c r="AE215" s="100"/>
      <c r="AF215" s="100"/>
      <c r="AG215" s="151"/>
      <c r="AH215" s="100"/>
      <c r="AI215" s="100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</row>
    <row r="216" spans="1:56" ht="15.75" customHeight="1">
      <c r="A216" s="147"/>
      <c r="B216" s="148"/>
      <c r="C216" s="149"/>
      <c r="D216" s="150"/>
      <c r="E216" s="150"/>
      <c r="F216" s="149"/>
      <c r="G216" s="149"/>
      <c r="H216" s="149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15"/>
      <c r="Z216" s="115"/>
      <c r="AA216" s="115"/>
      <c r="AB216" s="115"/>
      <c r="AC216" s="115"/>
      <c r="AD216" s="100"/>
      <c r="AE216" s="100"/>
      <c r="AF216" s="100"/>
      <c r="AG216" s="151"/>
      <c r="AH216" s="100"/>
      <c r="AI216" s="100"/>
      <c r="AJ216" s="115"/>
      <c r="AK216" s="115"/>
      <c r="AL216" s="115"/>
      <c r="AM216" s="115"/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115"/>
      <c r="BA216" s="115"/>
      <c r="BB216" s="115"/>
      <c r="BC216" s="115"/>
      <c r="BD216" s="115"/>
    </row>
    <row r="217" spans="1:56" ht="15.75" customHeight="1">
      <c r="A217" s="147"/>
      <c r="B217" s="148"/>
      <c r="C217" s="149"/>
      <c r="D217" s="150"/>
      <c r="E217" s="150"/>
      <c r="F217" s="149"/>
      <c r="G217" s="149"/>
      <c r="H217" s="149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15"/>
      <c r="Z217" s="115"/>
      <c r="AA217" s="115"/>
      <c r="AB217" s="115"/>
      <c r="AC217" s="115"/>
      <c r="AD217" s="100"/>
      <c r="AE217" s="100"/>
      <c r="AF217" s="100"/>
      <c r="AG217" s="151"/>
      <c r="AH217" s="100"/>
      <c r="AI217" s="100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5"/>
      <c r="AZ217" s="115"/>
      <c r="BA217" s="115"/>
      <c r="BB217" s="115"/>
      <c r="BC217" s="115"/>
      <c r="BD217" s="115"/>
    </row>
    <row r="218" spans="1:56" ht="15.75" customHeight="1">
      <c r="A218" s="147"/>
      <c r="B218" s="148"/>
      <c r="C218" s="149"/>
      <c r="D218" s="150"/>
      <c r="E218" s="150"/>
      <c r="F218" s="149"/>
      <c r="G218" s="149"/>
      <c r="H218" s="149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15"/>
      <c r="Z218" s="115"/>
      <c r="AA218" s="115"/>
      <c r="AB218" s="115"/>
      <c r="AC218" s="115"/>
      <c r="AD218" s="100"/>
      <c r="AE218" s="100"/>
      <c r="AF218" s="100"/>
      <c r="AG218" s="151"/>
      <c r="AH218" s="100"/>
      <c r="AI218" s="100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5"/>
      <c r="AZ218" s="115"/>
      <c r="BA218" s="115"/>
      <c r="BB218" s="115"/>
      <c r="BC218" s="115"/>
      <c r="BD218" s="115"/>
    </row>
    <row r="219" spans="1:56" ht="15.75" customHeight="1">
      <c r="A219" s="147"/>
      <c r="B219" s="148"/>
      <c r="C219" s="149"/>
      <c r="D219" s="150"/>
      <c r="E219" s="150"/>
      <c r="F219" s="149"/>
      <c r="G219" s="149"/>
      <c r="H219" s="149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15"/>
      <c r="Z219" s="115"/>
      <c r="AA219" s="115"/>
      <c r="AB219" s="115"/>
      <c r="AC219" s="115"/>
      <c r="AD219" s="100"/>
      <c r="AE219" s="100"/>
      <c r="AF219" s="100"/>
      <c r="AG219" s="151"/>
      <c r="AH219" s="100"/>
      <c r="AI219" s="100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5"/>
      <c r="AZ219" s="115"/>
      <c r="BA219" s="115"/>
      <c r="BB219" s="115"/>
      <c r="BC219" s="115"/>
      <c r="BD219" s="115"/>
    </row>
    <row r="220" spans="1:56" ht="15.75" customHeight="1">
      <c r="A220" s="147"/>
      <c r="B220" s="148"/>
      <c r="C220" s="149"/>
      <c r="D220" s="150"/>
      <c r="E220" s="150"/>
      <c r="F220" s="149"/>
      <c r="G220" s="149"/>
      <c r="H220" s="149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15"/>
      <c r="Z220" s="115"/>
      <c r="AA220" s="115"/>
      <c r="AB220" s="115"/>
      <c r="AC220" s="115"/>
      <c r="AD220" s="100"/>
      <c r="AE220" s="100"/>
      <c r="AF220" s="100"/>
      <c r="AG220" s="151"/>
      <c r="AH220" s="100"/>
      <c r="AI220" s="100"/>
      <c r="AJ220" s="115"/>
      <c r="AK220" s="115"/>
      <c r="AL220" s="115"/>
      <c r="AM220" s="115"/>
      <c r="AN220" s="115"/>
      <c r="AO220" s="115"/>
      <c r="AP220" s="115"/>
      <c r="AQ220" s="115"/>
      <c r="AR220" s="115"/>
      <c r="AS220" s="115"/>
      <c r="AT220" s="115"/>
      <c r="AU220" s="115"/>
      <c r="AV220" s="115"/>
      <c r="AW220" s="115"/>
      <c r="AX220" s="115"/>
      <c r="AY220" s="115"/>
      <c r="AZ220" s="115"/>
      <c r="BA220" s="115"/>
      <c r="BB220" s="115"/>
      <c r="BC220" s="115"/>
      <c r="BD220" s="115"/>
    </row>
    <row r="221" spans="1:56" ht="15.75" customHeight="1">
      <c r="A221" s="147"/>
      <c r="B221" s="148"/>
      <c r="C221" s="149"/>
      <c r="D221" s="150"/>
      <c r="E221" s="150"/>
      <c r="F221" s="149"/>
      <c r="G221" s="149"/>
      <c r="H221" s="149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15"/>
      <c r="Z221" s="115"/>
      <c r="AA221" s="115"/>
      <c r="AB221" s="115"/>
      <c r="AC221" s="115"/>
      <c r="AD221" s="100"/>
      <c r="AE221" s="100"/>
      <c r="AF221" s="100"/>
      <c r="AG221" s="151"/>
      <c r="AH221" s="100"/>
      <c r="AI221" s="100"/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  <c r="AV221" s="115"/>
      <c r="AW221" s="115"/>
      <c r="AX221" s="115"/>
      <c r="AY221" s="115"/>
      <c r="AZ221" s="115"/>
      <c r="BA221" s="115"/>
      <c r="BB221" s="115"/>
      <c r="BC221" s="115"/>
      <c r="BD221" s="115"/>
    </row>
    <row r="222" spans="1:56" ht="15.75" customHeight="1">
      <c r="A222" s="147"/>
      <c r="B222" s="148"/>
      <c r="C222" s="149"/>
      <c r="D222" s="150"/>
      <c r="E222" s="150"/>
      <c r="F222" s="149"/>
      <c r="G222" s="149"/>
      <c r="H222" s="149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15"/>
      <c r="Z222" s="115"/>
      <c r="AA222" s="115"/>
      <c r="AB222" s="115"/>
      <c r="AC222" s="115"/>
      <c r="AD222" s="100"/>
      <c r="AE222" s="100"/>
      <c r="AF222" s="100"/>
      <c r="AG222" s="151"/>
      <c r="AH222" s="100"/>
      <c r="AI222" s="100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15"/>
      <c r="BD222" s="115"/>
    </row>
    <row r="223" spans="1:56" ht="15.75" customHeight="1">
      <c r="A223" s="147"/>
      <c r="B223" s="148"/>
      <c r="C223" s="149"/>
      <c r="D223" s="150"/>
      <c r="E223" s="150"/>
      <c r="F223" s="149"/>
      <c r="G223" s="149"/>
      <c r="H223" s="149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15"/>
      <c r="Z223" s="115"/>
      <c r="AA223" s="115"/>
      <c r="AB223" s="115"/>
      <c r="AC223" s="115"/>
      <c r="AD223" s="100"/>
      <c r="AE223" s="100"/>
      <c r="AF223" s="100"/>
      <c r="AG223" s="151"/>
      <c r="AH223" s="100"/>
      <c r="AI223" s="100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</row>
    <row r="224" spans="1:56" ht="15.75" customHeight="1">
      <c r="A224" s="147"/>
      <c r="B224" s="148"/>
      <c r="C224" s="149"/>
      <c r="D224" s="150"/>
      <c r="E224" s="150"/>
      <c r="F224" s="149"/>
      <c r="G224" s="149"/>
      <c r="H224" s="149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15"/>
      <c r="Z224" s="115"/>
      <c r="AA224" s="115"/>
      <c r="AB224" s="115"/>
      <c r="AC224" s="115"/>
      <c r="AD224" s="100"/>
      <c r="AE224" s="100"/>
      <c r="AF224" s="100"/>
      <c r="AG224" s="151"/>
      <c r="AH224" s="100"/>
      <c r="AI224" s="100"/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</row>
    <row r="225" spans="1:56" ht="15.75" customHeight="1">
      <c r="A225" s="147"/>
      <c r="B225" s="148"/>
      <c r="C225" s="149"/>
      <c r="D225" s="150"/>
      <c r="E225" s="150"/>
      <c r="F225" s="149"/>
      <c r="G225" s="149"/>
      <c r="H225" s="149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15"/>
      <c r="Z225" s="115"/>
      <c r="AA225" s="115"/>
      <c r="AB225" s="115"/>
      <c r="AC225" s="115"/>
      <c r="AD225" s="100"/>
      <c r="AE225" s="100"/>
      <c r="AF225" s="100"/>
      <c r="AG225" s="151"/>
      <c r="AH225" s="100"/>
      <c r="AI225" s="100"/>
      <c r="AJ225" s="115"/>
      <c r="AK225" s="115"/>
      <c r="AL225" s="115"/>
      <c r="AM225" s="115"/>
      <c r="AN225" s="115"/>
      <c r="AO225" s="115"/>
      <c r="AP225" s="115"/>
      <c r="AQ225" s="115"/>
      <c r="AR225" s="115"/>
      <c r="AS225" s="115"/>
      <c r="AT225" s="115"/>
      <c r="AU225" s="115"/>
      <c r="AV225" s="115"/>
      <c r="AW225" s="115"/>
      <c r="AX225" s="115"/>
      <c r="AY225" s="115"/>
      <c r="AZ225" s="115"/>
      <c r="BA225" s="115"/>
      <c r="BB225" s="115"/>
      <c r="BC225" s="115"/>
      <c r="BD225" s="115"/>
    </row>
    <row r="226" spans="1:56" ht="15.75" customHeight="1">
      <c r="A226" s="147"/>
      <c r="B226" s="148"/>
      <c r="C226" s="149"/>
      <c r="D226" s="150"/>
      <c r="E226" s="150"/>
      <c r="F226" s="149"/>
      <c r="G226" s="149"/>
      <c r="H226" s="149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15"/>
      <c r="Z226" s="115"/>
      <c r="AA226" s="115"/>
      <c r="AB226" s="115"/>
      <c r="AC226" s="115"/>
      <c r="AD226" s="100"/>
      <c r="AE226" s="100"/>
      <c r="AF226" s="100"/>
      <c r="AG226" s="151"/>
      <c r="AH226" s="100"/>
      <c r="AI226" s="100"/>
      <c r="AJ226" s="115"/>
      <c r="AK226" s="115"/>
      <c r="AL226" s="115"/>
      <c r="AM226" s="115"/>
      <c r="AN226" s="115"/>
      <c r="AO226" s="115"/>
      <c r="AP226" s="115"/>
      <c r="AQ226" s="115"/>
      <c r="AR226" s="115"/>
      <c r="AS226" s="115"/>
      <c r="AT226" s="115"/>
      <c r="AU226" s="115"/>
      <c r="AV226" s="115"/>
      <c r="AW226" s="115"/>
      <c r="AX226" s="115"/>
      <c r="AY226" s="115"/>
      <c r="AZ226" s="115"/>
      <c r="BA226" s="115"/>
      <c r="BB226" s="115"/>
      <c r="BC226" s="115"/>
      <c r="BD226" s="115"/>
    </row>
    <row r="227" spans="1:56" ht="15.75" customHeight="1">
      <c r="A227" s="147"/>
      <c r="B227" s="148"/>
      <c r="C227" s="149"/>
      <c r="D227" s="150"/>
      <c r="E227" s="150"/>
      <c r="F227" s="149"/>
      <c r="G227" s="149"/>
      <c r="H227" s="149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15"/>
      <c r="Z227" s="115"/>
      <c r="AA227" s="115"/>
      <c r="AB227" s="115"/>
      <c r="AC227" s="115"/>
      <c r="AD227" s="100"/>
      <c r="AE227" s="100"/>
      <c r="AF227" s="100"/>
      <c r="AG227" s="151"/>
      <c r="AH227" s="100"/>
      <c r="AI227" s="100"/>
      <c r="AJ227" s="115"/>
      <c r="AK227" s="115"/>
      <c r="AL227" s="115"/>
      <c r="AM227" s="115"/>
      <c r="AN227" s="115"/>
      <c r="AO227" s="115"/>
      <c r="AP227" s="115"/>
      <c r="AQ227" s="115"/>
      <c r="AR227" s="115"/>
      <c r="AS227" s="115"/>
      <c r="AT227" s="115"/>
      <c r="AU227" s="115"/>
      <c r="AV227" s="115"/>
      <c r="AW227" s="115"/>
      <c r="AX227" s="115"/>
      <c r="AY227" s="115"/>
      <c r="AZ227" s="115"/>
      <c r="BA227" s="115"/>
      <c r="BB227" s="115"/>
      <c r="BC227" s="115"/>
      <c r="BD227" s="115"/>
    </row>
    <row r="228" spans="1:56" ht="15.75" customHeight="1">
      <c r="A228" s="147"/>
      <c r="B228" s="148"/>
      <c r="C228" s="149"/>
      <c r="D228" s="150"/>
      <c r="E228" s="150"/>
      <c r="F228" s="149"/>
      <c r="G228" s="149"/>
      <c r="H228" s="149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15"/>
      <c r="Z228" s="115"/>
      <c r="AA228" s="115"/>
      <c r="AB228" s="115"/>
      <c r="AC228" s="115"/>
      <c r="AD228" s="100"/>
      <c r="AE228" s="100"/>
      <c r="AF228" s="100"/>
      <c r="AG228" s="151"/>
      <c r="AH228" s="100"/>
      <c r="AI228" s="100"/>
      <c r="AJ228" s="115"/>
      <c r="AK228" s="115"/>
      <c r="AL228" s="115"/>
      <c r="AM228" s="115"/>
      <c r="AN228" s="115"/>
      <c r="AO228" s="115"/>
      <c r="AP228" s="115"/>
      <c r="AQ228" s="115"/>
      <c r="AR228" s="115"/>
      <c r="AS228" s="115"/>
      <c r="AT228" s="115"/>
      <c r="AU228" s="115"/>
      <c r="AV228" s="115"/>
      <c r="AW228" s="115"/>
      <c r="AX228" s="115"/>
      <c r="AY228" s="115"/>
      <c r="AZ228" s="115"/>
      <c r="BA228" s="115"/>
      <c r="BB228" s="115"/>
      <c r="BC228" s="115"/>
      <c r="BD228" s="115"/>
    </row>
    <row r="229" spans="1:56" ht="15.75" customHeight="1">
      <c r="A229" s="147"/>
      <c r="B229" s="148"/>
      <c r="C229" s="149"/>
      <c r="D229" s="150"/>
      <c r="E229" s="150"/>
      <c r="F229" s="149"/>
      <c r="G229" s="149"/>
      <c r="H229" s="149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15"/>
      <c r="Z229" s="115"/>
      <c r="AA229" s="115"/>
      <c r="AB229" s="115"/>
      <c r="AC229" s="115"/>
      <c r="AD229" s="100"/>
      <c r="AE229" s="100"/>
      <c r="AF229" s="100"/>
      <c r="AG229" s="151"/>
      <c r="AH229" s="100"/>
      <c r="AI229" s="100"/>
      <c r="AJ229" s="115"/>
      <c r="AK229" s="115"/>
      <c r="AL229" s="115"/>
      <c r="AM229" s="115"/>
      <c r="AN229" s="115"/>
      <c r="AO229" s="115"/>
      <c r="AP229" s="115"/>
      <c r="AQ229" s="115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15"/>
      <c r="BC229" s="115"/>
      <c r="BD229" s="115"/>
    </row>
    <row r="230" spans="1:56" ht="15.75" customHeight="1">
      <c r="A230" s="147"/>
      <c r="B230" s="148"/>
      <c r="C230" s="149"/>
      <c r="D230" s="150"/>
      <c r="E230" s="150"/>
      <c r="F230" s="149"/>
      <c r="G230" s="149"/>
      <c r="H230" s="149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15"/>
      <c r="Z230" s="115"/>
      <c r="AA230" s="115"/>
      <c r="AB230" s="115"/>
      <c r="AC230" s="115"/>
      <c r="AD230" s="100"/>
      <c r="AE230" s="100"/>
      <c r="AF230" s="100"/>
      <c r="AG230" s="151"/>
      <c r="AH230" s="100"/>
      <c r="AI230" s="100"/>
      <c r="AJ230" s="115"/>
      <c r="AK230" s="115"/>
      <c r="AL230" s="115"/>
      <c r="AM230" s="115"/>
      <c r="AN230" s="115"/>
      <c r="AO230" s="115"/>
      <c r="AP230" s="115"/>
      <c r="AQ230" s="115"/>
      <c r="AR230" s="115"/>
      <c r="AS230" s="115"/>
      <c r="AT230" s="115"/>
      <c r="AU230" s="115"/>
      <c r="AV230" s="115"/>
      <c r="AW230" s="115"/>
      <c r="AX230" s="115"/>
      <c r="AY230" s="115"/>
      <c r="AZ230" s="115"/>
      <c r="BA230" s="115"/>
      <c r="BB230" s="115"/>
      <c r="BC230" s="115"/>
      <c r="BD230" s="115"/>
    </row>
    <row r="231" spans="1:56" ht="15.75" customHeight="1">
      <c r="A231" s="147"/>
      <c r="B231" s="148"/>
      <c r="C231" s="149"/>
      <c r="D231" s="150"/>
      <c r="E231" s="150"/>
      <c r="F231" s="149"/>
      <c r="G231" s="149"/>
      <c r="H231" s="149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15"/>
      <c r="Z231" s="115"/>
      <c r="AA231" s="115"/>
      <c r="AB231" s="115"/>
      <c r="AC231" s="115"/>
      <c r="AD231" s="100"/>
      <c r="AE231" s="100"/>
      <c r="AF231" s="100"/>
      <c r="AG231" s="151"/>
      <c r="AH231" s="100"/>
      <c r="AI231" s="100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</row>
    <row r="232" spans="1:56" ht="15.75" customHeight="1">
      <c r="A232" s="147"/>
      <c r="B232" s="148"/>
      <c r="C232" s="149"/>
      <c r="D232" s="150"/>
      <c r="E232" s="150"/>
      <c r="F232" s="149"/>
      <c r="G232" s="149"/>
      <c r="H232" s="149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15"/>
      <c r="Z232" s="115"/>
      <c r="AA232" s="115"/>
      <c r="AB232" s="115"/>
      <c r="AC232" s="115"/>
      <c r="AD232" s="100"/>
      <c r="AE232" s="100"/>
      <c r="AF232" s="100"/>
      <c r="AG232" s="151"/>
      <c r="AH232" s="100"/>
      <c r="AI232" s="100"/>
      <c r="AJ232" s="115"/>
      <c r="AK232" s="115"/>
      <c r="AL232" s="115"/>
      <c r="AM232" s="115"/>
      <c r="AN232" s="115"/>
      <c r="AO232" s="115"/>
      <c r="AP232" s="115"/>
      <c r="AQ232" s="115"/>
      <c r="AR232" s="115"/>
      <c r="AS232" s="115"/>
      <c r="AT232" s="115"/>
      <c r="AU232" s="115"/>
      <c r="AV232" s="115"/>
      <c r="AW232" s="115"/>
      <c r="AX232" s="115"/>
      <c r="AY232" s="115"/>
      <c r="AZ232" s="115"/>
      <c r="BA232" s="115"/>
      <c r="BB232" s="115"/>
      <c r="BC232" s="115"/>
      <c r="BD232" s="115"/>
    </row>
    <row r="233" spans="1:56" ht="15.75" customHeight="1">
      <c r="A233" s="147"/>
      <c r="B233" s="148"/>
      <c r="C233" s="149"/>
      <c r="D233" s="150"/>
      <c r="E233" s="150"/>
      <c r="F233" s="149"/>
      <c r="G233" s="149"/>
      <c r="H233" s="149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15"/>
      <c r="Z233" s="115"/>
      <c r="AA233" s="115"/>
      <c r="AB233" s="115"/>
      <c r="AC233" s="115"/>
      <c r="AD233" s="100"/>
      <c r="AE233" s="100"/>
      <c r="AF233" s="100"/>
      <c r="AG233" s="151"/>
      <c r="AH233" s="100"/>
      <c r="AI233" s="100"/>
      <c r="AJ233" s="115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  <c r="AV233" s="115"/>
      <c r="AW233" s="115"/>
      <c r="AX233" s="115"/>
      <c r="AY233" s="115"/>
      <c r="AZ233" s="115"/>
      <c r="BA233" s="115"/>
      <c r="BB233" s="115"/>
      <c r="BC233" s="115"/>
      <c r="BD233" s="115"/>
    </row>
    <row r="234" spans="1:56" ht="15.75" customHeight="1">
      <c r="A234" s="147"/>
      <c r="B234" s="148"/>
      <c r="C234" s="149"/>
      <c r="D234" s="150"/>
      <c r="E234" s="150"/>
      <c r="F234" s="149"/>
      <c r="G234" s="149"/>
      <c r="H234" s="149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15"/>
      <c r="Z234" s="115"/>
      <c r="AA234" s="115"/>
      <c r="AB234" s="115"/>
      <c r="AC234" s="115"/>
      <c r="AD234" s="100"/>
      <c r="AE234" s="100"/>
      <c r="AF234" s="100"/>
      <c r="AG234" s="151"/>
      <c r="AH234" s="100"/>
      <c r="AI234" s="100"/>
      <c r="AJ234" s="115"/>
      <c r="AK234" s="115"/>
      <c r="AL234" s="115"/>
      <c r="AM234" s="115"/>
      <c r="AN234" s="115"/>
      <c r="AO234" s="115"/>
      <c r="AP234" s="115"/>
      <c r="AQ234" s="115"/>
      <c r="AR234" s="115"/>
      <c r="AS234" s="115"/>
      <c r="AT234" s="115"/>
      <c r="AU234" s="115"/>
      <c r="AV234" s="115"/>
      <c r="AW234" s="115"/>
      <c r="AX234" s="115"/>
      <c r="AY234" s="115"/>
      <c r="AZ234" s="115"/>
      <c r="BA234" s="115"/>
      <c r="BB234" s="115"/>
      <c r="BC234" s="115"/>
      <c r="BD234" s="115"/>
    </row>
    <row r="235" spans="1:56" ht="15.75" customHeight="1">
      <c r="A235" s="147"/>
      <c r="B235" s="148"/>
      <c r="C235" s="149"/>
      <c r="D235" s="150"/>
      <c r="E235" s="150"/>
      <c r="F235" s="149"/>
      <c r="G235" s="149"/>
      <c r="H235" s="149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15"/>
      <c r="Z235" s="115"/>
      <c r="AA235" s="115"/>
      <c r="AB235" s="115"/>
      <c r="AC235" s="115"/>
      <c r="AD235" s="100"/>
      <c r="AE235" s="100"/>
      <c r="AF235" s="100"/>
      <c r="AG235" s="151"/>
      <c r="AH235" s="100"/>
      <c r="AI235" s="100"/>
      <c r="AJ235" s="115"/>
      <c r="AK235" s="115"/>
      <c r="AL235" s="115"/>
      <c r="AM235" s="115"/>
      <c r="AN235" s="115"/>
      <c r="AO235" s="115"/>
      <c r="AP235" s="115"/>
      <c r="AQ235" s="115"/>
      <c r="AR235" s="115"/>
      <c r="AS235" s="115"/>
      <c r="AT235" s="115"/>
      <c r="AU235" s="115"/>
      <c r="AV235" s="115"/>
      <c r="AW235" s="115"/>
      <c r="AX235" s="115"/>
      <c r="AY235" s="115"/>
      <c r="AZ235" s="115"/>
      <c r="BA235" s="115"/>
      <c r="BB235" s="115"/>
      <c r="BC235" s="115"/>
      <c r="BD235" s="115"/>
    </row>
    <row r="236" spans="1:56" ht="15.75" customHeight="1">
      <c r="A236" s="147"/>
      <c r="B236" s="148"/>
      <c r="C236" s="149"/>
      <c r="D236" s="150"/>
      <c r="E236" s="150"/>
      <c r="F236" s="149"/>
      <c r="G236" s="149"/>
      <c r="H236" s="149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15"/>
      <c r="Z236" s="115"/>
      <c r="AA236" s="115"/>
      <c r="AB236" s="115"/>
      <c r="AC236" s="115"/>
      <c r="AD236" s="100"/>
      <c r="AE236" s="100"/>
      <c r="AF236" s="100"/>
      <c r="AG236" s="151"/>
      <c r="AH236" s="100"/>
      <c r="AI236" s="100"/>
      <c r="AJ236" s="115"/>
      <c r="AK236" s="115"/>
      <c r="AL236" s="115"/>
      <c r="AM236" s="115"/>
      <c r="AN236" s="11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  <c r="BB236" s="115"/>
      <c r="BC236" s="115"/>
      <c r="BD236" s="115"/>
    </row>
    <row r="237" spans="1:56" ht="15.75" customHeight="1"/>
    <row r="238" spans="1:56" ht="15.75" customHeight="1"/>
    <row r="239" spans="1:56" ht="15.75" customHeight="1"/>
    <row r="240" spans="1:5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1:X1"/>
    <mergeCell ref="A2:A7"/>
    <mergeCell ref="G2:G7"/>
    <mergeCell ref="N2:X7"/>
    <mergeCell ref="AJ2:AJ7"/>
    <mergeCell ref="M3:M7"/>
    <mergeCell ref="F4:F7"/>
    <mergeCell ref="L4:L7"/>
    <mergeCell ref="B2:B7"/>
    <mergeCell ref="C3:C7"/>
    <mergeCell ref="C2:F2"/>
    <mergeCell ref="E3:F3"/>
    <mergeCell ref="H2:M2"/>
    <mergeCell ref="I3:L3"/>
    <mergeCell ref="D3:D7"/>
    <mergeCell ref="E4:E7"/>
    <mergeCell ref="H3:H7"/>
    <mergeCell ref="I4:I7"/>
    <mergeCell ref="J4:J7"/>
    <mergeCell ref="K4:K7"/>
  </mergeCells>
  <pageMargins left="0.70866141732283472" right="0.70866141732283472" top="0.74803149606299213" bottom="0.74803149606299213" header="0" footer="0"/>
  <pageSetup paperSize="9" scale="6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000"/>
  <sheetViews>
    <sheetView workbookViewId="0"/>
  </sheetViews>
  <sheetFormatPr defaultColWidth="14.44140625" defaultRowHeight="15" customHeight="1"/>
  <cols>
    <col min="1" max="1" width="3.88671875" customWidth="1"/>
    <col min="2" max="2" width="4.5546875" customWidth="1"/>
    <col min="3" max="3" width="46.109375" customWidth="1"/>
    <col min="4" max="4" width="9.109375" customWidth="1"/>
    <col min="5" max="5" width="7.109375" customWidth="1"/>
    <col min="6" max="6" width="7.33203125" customWidth="1"/>
    <col min="7" max="7" width="5.109375" customWidth="1"/>
    <col min="8" max="8" width="4.44140625" customWidth="1"/>
    <col min="9" max="9" width="5" customWidth="1"/>
    <col min="10" max="10" width="5.5546875" customWidth="1"/>
    <col min="11" max="11" width="7" customWidth="1"/>
    <col min="12" max="12" width="6.5546875" customWidth="1"/>
    <col min="13" max="13" width="9.109375" customWidth="1"/>
    <col min="14" max="14" width="6" customWidth="1"/>
    <col min="15" max="15" width="3.33203125" customWidth="1"/>
    <col min="16" max="16" width="4.5546875" customWidth="1"/>
    <col min="17" max="17" width="58.109375" customWidth="1"/>
    <col min="18" max="18" width="9.109375" customWidth="1"/>
    <col min="19" max="19" width="7.109375" customWidth="1"/>
    <col min="20" max="20" width="7.33203125" customWidth="1"/>
    <col min="21" max="23" width="4.44140625" customWidth="1"/>
    <col min="24" max="24" width="5.5546875" customWidth="1"/>
    <col min="25" max="25" width="7" customWidth="1"/>
    <col min="26" max="26" width="7.44140625" customWidth="1"/>
    <col min="27" max="28" width="9.109375" customWidth="1"/>
    <col min="29" max="29" width="3.88671875" customWidth="1"/>
    <col min="30" max="30" width="4.5546875" customWidth="1"/>
    <col min="31" max="31" width="33.33203125" customWidth="1"/>
    <col min="32" max="32" width="9.109375" customWidth="1"/>
    <col min="33" max="33" width="7.109375" customWidth="1"/>
  </cols>
  <sheetData>
    <row r="1" spans="1:33" ht="14.4">
      <c r="A1" s="272"/>
      <c r="B1" s="272"/>
      <c r="C1" s="385" t="s">
        <v>299</v>
      </c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135"/>
      <c r="O1" s="135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</row>
    <row r="2" spans="1:33" ht="14.4">
      <c r="A2" s="272"/>
      <c r="B2" s="272"/>
      <c r="C2" s="274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</row>
    <row r="3" spans="1:33" ht="14.4">
      <c r="A3" s="272"/>
      <c r="B3" s="272"/>
      <c r="C3" s="274" t="s">
        <v>300</v>
      </c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</row>
    <row r="4" spans="1:33" ht="14.4">
      <c r="A4" s="272"/>
      <c r="B4" s="272"/>
      <c r="C4" s="397" t="s">
        <v>301</v>
      </c>
      <c r="D4" s="398" t="s">
        <v>302</v>
      </c>
      <c r="E4" s="399" t="s">
        <v>303</v>
      </c>
      <c r="F4" s="303"/>
      <c r="G4" s="303"/>
      <c r="H4" s="303"/>
      <c r="I4" s="303"/>
      <c r="J4" s="304"/>
      <c r="K4" s="398" t="s">
        <v>304</v>
      </c>
      <c r="L4" s="398" t="s">
        <v>305</v>
      </c>
      <c r="M4" s="398" t="s">
        <v>306</v>
      </c>
      <c r="N4" s="276"/>
      <c r="O4" s="276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</row>
    <row r="5" spans="1:33" ht="14.4">
      <c r="A5" s="272"/>
      <c r="B5" s="272"/>
      <c r="C5" s="372"/>
      <c r="D5" s="372"/>
      <c r="E5" s="398" t="s">
        <v>70</v>
      </c>
      <c r="F5" s="400" t="s">
        <v>307</v>
      </c>
      <c r="G5" s="303"/>
      <c r="H5" s="303"/>
      <c r="I5" s="304"/>
      <c r="J5" s="398" t="s">
        <v>308</v>
      </c>
      <c r="K5" s="372"/>
      <c r="L5" s="372"/>
      <c r="M5" s="372"/>
      <c r="N5" s="276"/>
      <c r="O5" s="276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</row>
    <row r="6" spans="1:33" ht="14.4">
      <c r="A6" s="272"/>
      <c r="B6" s="272"/>
      <c r="C6" s="372"/>
      <c r="D6" s="372"/>
      <c r="E6" s="372"/>
      <c r="F6" s="398" t="s">
        <v>309</v>
      </c>
      <c r="G6" s="399" t="s">
        <v>310</v>
      </c>
      <c r="H6" s="303"/>
      <c r="I6" s="304"/>
      <c r="J6" s="372"/>
      <c r="K6" s="372"/>
      <c r="L6" s="372"/>
      <c r="M6" s="372"/>
      <c r="N6" s="276"/>
      <c r="O6" s="276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</row>
    <row r="7" spans="1:33" ht="14.4">
      <c r="A7" s="272"/>
      <c r="B7" s="272"/>
      <c r="C7" s="372"/>
      <c r="D7" s="372"/>
      <c r="E7" s="372"/>
      <c r="F7" s="372"/>
      <c r="G7" s="398" t="s">
        <v>311</v>
      </c>
      <c r="H7" s="398" t="s">
        <v>312</v>
      </c>
      <c r="I7" s="398" t="s">
        <v>35</v>
      </c>
      <c r="J7" s="372"/>
      <c r="K7" s="372"/>
      <c r="L7" s="372"/>
      <c r="M7" s="372"/>
      <c r="N7" s="276"/>
      <c r="O7" s="276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</row>
    <row r="8" spans="1:33" ht="14.4">
      <c r="A8" s="272"/>
      <c r="B8" s="2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276"/>
      <c r="O8" s="276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</row>
    <row r="9" spans="1:33" ht="14.4">
      <c r="A9" s="272"/>
      <c r="B9" s="272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276"/>
      <c r="O9" s="276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</row>
    <row r="10" spans="1:33" ht="14.4">
      <c r="A10" s="272"/>
      <c r="B10" s="272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276"/>
      <c r="O10" s="276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</row>
    <row r="11" spans="1:33" ht="14.4">
      <c r="A11" s="272" t="s">
        <v>313</v>
      </c>
      <c r="B11" s="272" t="s">
        <v>286</v>
      </c>
      <c r="C11" s="277" t="s">
        <v>86</v>
      </c>
      <c r="D11" s="278">
        <v>4</v>
      </c>
      <c r="E11" s="279">
        <f t="shared" ref="E11:E17" si="0">D11*30</f>
        <v>120</v>
      </c>
      <c r="F11" s="279">
        <f t="shared" ref="F11:F17" si="1">G11+H11+I11</f>
        <v>45</v>
      </c>
      <c r="G11" s="279"/>
      <c r="H11" s="279"/>
      <c r="I11" s="279">
        <v>45</v>
      </c>
      <c r="J11" s="279">
        <f t="shared" ref="J11:J17" si="2">E11-F11</f>
        <v>75</v>
      </c>
      <c r="K11" s="280">
        <f>F11/15</f>
        <v>3</v>
      </c>
      <c r="L11" s="279" t="s">
        <v>313</v>
      </c>
      <c r="M11" s="280">
        <f t="shared" ref="M11:M17" si="3">F11/E11*100</f>
        <v>37.5</v>
      </c>
      <c r="N11" s="281"/>
      <c r="O11" s="282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</row>
    <row r="12" spans="1:33" ht="14.4">
      <c r="A12" s="272" t="s">
        <v>313</v>
      </c>
      <c r="B12" s="272" t="s">
        <v>286</v>
      </c>
      <c r="C12" s="277" t="s">
        <v>288</v>
      </c>
      <c r="D12" s="280">
        <v>2</v>
      </c>
      <c r="E12" s="279">
        <f t="shared" si="0"/>
        <v>60</v>
      </c>
      <c r="F12" s="279">
        <f t="shared" si="1"/>
        <v>30</v>
      </c>
      <c r="G12" s="279">
        <v>15</v>
      </c>
      <c r="H12" s="279"/>
      <c r="I12" s="279">
        <v>15</v>
      </c>
      <c r="J12" s="279">
        <f t="shared" si="2"/>
        <v>30</v>
      </c>
      <c r="K12" s="280">
        <v>2</v>
      </c>
      <c r="L12" s="279" t="s">
        <v>313</v>
      </c>
      <c r="M12" s="280">
        <f t="shared" si="3"/>
        <v>50</v>
      </c>
      <c r="N12" s="281"/>
      <c r="O12" s="282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</row>
    <row r="13" spans="1:33" ht="14.4">
      <c r="A13" s="272" t="s">
        <v>313</v>
      </c>
      <c r="B13" s="272" t="s">
        <v>286</v>
      </c>
      <c r="C13" s="277" t="s">
        <v>95</v>
      </c>
      <c r="D13" s="280">
        <v>7</v>
      </c>
      <c r="E13" s="279">
        <f t="shared" si="0"/>
        <v>210</v>
      </c>
      <c r="F13" s="279">
        <f t="shared" si="1"/>
        <v>75</v>
      </c>
      <c r="G13" s="279">
        <v>45</v>
      </c>
      <c r="H13" s="279"/>
      <c r="I13" s="279">
        <v>30</v>
      </c>
      <c r="J13" s="279">
        <f t="shared" si="2"/>
        <v>135</v>
      </c>
      <c r="K13" s="280">
        <f t="shared" ref="K13:K14" si="4">F13/15</f>
        <v>5</v>
      </c>
      <c r="L13" s="279" t="s">
        <v>314</v>
      </c>
      <c r="M13" s="280">
        <f t="shared" si="3"/>
        <v>35.714285714285715</v>
      </c>
      <c r="N13" s="281"/>
      <c r="O13" s="282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</row>
    <row r="14" spans="1:33" ht="14.4">
      <c r="A14" s="272" t="s">
        <v>313</v>
      </c>
      <c r="B14" s="272" t="s">
        <v>286</v>
      </c>
      <c r="C14" s="277" t="s">
        <v>315</v>
      </c>
      <c r="D14" s="280">
        <v>3.5</v>
      </c>
      <c r="E14" s="279">
        <f t="shared" si="0"/>
        <v>105</v>
      </c>
      <c r="F14" s="279">
        <f t="shared" si="1"/>
        <v>45</v>
      </c>
      <c r="G14" s="279">
        <v>15</v>
      </c>
      <c r="H14" s="279"/>
      <c r="I14" s="279">
        <v>30</v>
      </c>
      <c r="J14" s="279">
        <f t="shared" si="2"/>
        <v>60</v>
      </c>
      <c r="K14" s="280">
        <f t="shared" si="4"/>
        <v>3</v>
      </c>
      <c r="L14" s="279" t="s">
        <v>313</v>
      </c>
      <c r="M14" s="280">
        <f t="shared" si="3"/>
        <v>42.857142857142854</v>
      </c>
      <c r="N14" s="281"/>
      <c r="O14" s="282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</row>
    <row r="15" spans="1:33" ht="14.4">
      <c r="A15" s="272" t="s">
        <v>35</v>
      </c>
      <c r="B15" s="272" t="s">
        <v>286</v>
      </c>
      <c r="C15" s="277" t="s">
        <v>316</v>
      </c>
      <c r="D15" s="280">
        <v>6</v>
      </c>
      <c r="E15" s="279">
        <f t="shared" si="0"/>
        <v>180</v>
      </c>
      <c r="F15" s="279">
        <f t="shared" si="1"/>
        <v>60</v>
      </c>
      <c r="G15" s="279">
        <v>30</v>
      </c>
      <c r="H15" s="279"/>
      <c r="I15" s="279">
        <v>30</v>
      </c>
      <c r="J15" s="279">
        <f t="shared" si="2"/>
        <v>120</v>
      </c>
      <c r="K15" s="280">
        <v>4</v>
      </c>
      <c r="L15" s="279" t="s">
        <v>317</v>
      </c>
      <c r="M15" s="280">
        <f t="shared" si="3"/>
        <v>33.333333333333329</v>
      </c>
      <c r="N15" s="281"/>
      <c r="O15" s="282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</row>
    <row r="16" spans="1:33" ht="14.4">
      <c r="A16" s="272" t="s">
        <v>313</v>
      </c>
      <c r="B16" s="272" t="s">
        <v>286</v>
      </c>
      <c r="C16" s="277" t="s">
        <v>318</v>
      </c>
      <c r="D16" s="280">
        <v>4</v>
      </c>
      <c r="E16" s="279">
        <f t="shared" si="0"/>
        <v>120</v>
      </c>
      <c r="F16" s="279">
        <f t="shared" si="1"/>
        <v>60</v>
      </c>
      <c r="G16" s="279">
        <v>30</v>
      </c>
      <c r="H16" s="279"/>
      <c r="I16" s="279">
        <v>30</v>
      </c>
      <c r="J16" s="279">
        <f t="shared" si="2"/>
        <v>60</v>
      </c>
      <c r="K16" s="280">
        <f t="shared" ref="K16:K17" si="5">F16/15</f>
        <v>4</v>
      </c>
      <c r="L16" s="279" t="s">
        <v>314</v>
      </c>
      <c r="M16" s="280">
        <f t="shared" si="3"/>
        <v>50</v>
      </c>
      <c r="N16" s="281"/>
      <c r="O16" s="282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</row>
    <row r="17" spans="1:33" ht="14.4">
      <c r="A17" s="272" t="s">
        <v>35</v>
      </c>
      <c r="B17" s="272" t="s">
        <v>286</v>
      </c>
      <c r="C17" s="277" t="s">
        <v>319</v>
      </c>
      <c r="D17" s="280">
        <v>3.5</v>
      </c>
      <c r="E17" s="279">
        <f t="shared" si="0"/>
        <v>105</v>
      </c>
      <c r="F17" s="279">
        <f t="shared" si="1"/>
        <v>45</v>
      </c>
      <c r="G17" s="279">
        <v>30</v>
      </c>
      <c r="H17" s="279"/>
      <c r="I17" s="279">
        <v>15</v>
      </c>
      <c r="J17" s="279">
        <f t="shared" si="2"/>
        <v>60</v>
      </c>
      <c r="K17" s="280">
        <f t="shared" si="5"/>
        <v>3</v>
      </c>
      <c r="L17" s="279" t="s">
        <v>317</v>
      </c>
      <c r="M17" s="280">
        <f t="shared" si="3"/>
        <v>42.857142857142854</v>
      </c>
      <c r="N17" s="281"/>
      <c r="O17" s="282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</row>
    <row r="18" spans="1:33" ht="14.4">
      <c r="A18" s="272"/>
      <c r="B18" s="272"/>
      <c r="C18" s="283" t="s">
        <v>59</v>
      </c>
      <c r="D18" s="284">
        <f t="shared" ref="D18:K18" si="6">SUM(D11:D17)</f>
        <v>30</v>
      </c>
      <c r="E18" s="285">
        <f t="shared" si="6"/>
        <v>900</v>
      </c>
      <c r="F18" s="285">
        <f t="shared" si="6"/>
        <v>360</v>
      </c>
      <c r="G18" s="285">
        <f t="shared" si="6"/>
        <v>165</v>
      </c>
      <c r="H18" s="285">
        <f t="shared" si="6"/>
        <v>0</v>
      </c>
      <c r="I18" s="285">
        <f t="shared" si="6"/>
        <v>195</v>
      </c>
      <c r="J18" s="285">
        <f t="shared" si="6"/>
        <v>540</v>
      </c>
      <c r="K18" s="285">
        <f t="shared" si="6"/>
        <v>24</v>
      </c>
      <c r="L18" s="285"/>
      <c r="M18" s="285"/>
      <c r="N18" s="286"/>
      <c r="O18" s="286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</row>
    <row r="19" spans="1:33" ht="14.4">
      <c r="A19" s="272"/>
      <c r="B19" s="272"/>
      <c r="C19" s="287" t="s">
        <v>320</v>
      </c>
      <c r="D19" s="288">
        <f>30-D18</f>
        <v>0</v>
      </c>
      <c r="E19" s="286"/>
      <c r="F19" s="286"/>
      <c r="G19" s="286"/>
      <c r="H19" s="286"/>
      <c r="I19" s="286"/>
      <c r="J19" s="286"/>
      <c r="K19" s="286"/>
      <c r="L19" s="286"/>
      <c r="M19" s="275"/>
      <c r="N19" s="275"/>
      <c r="O19" s="275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</row>
    <row r="20" spans="1:33" ht="14.4">
      <c r="A20" s="272"/>
      <c r="B20" s="272"/>
      <c r="C20" s="274" t="s">
        <v>321</v>
      </c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</row>
    <row r="21" spans="1:33" ht="15.75" customHeight="1">
      <c r="A21" s="272"/>
      <c r="B21" s="272"/>
      <c r="C21" s="397" t="s">
        <v>301</v>
      </c>
      <c r="D21" s="398" t="s">
        <v>302</v>
      </c>
      <c r="E21" s="399" t="s">
        <v>303</v>
      </c>
      <c r="F21" s="303"/>
      <c r="G21" s="303"/>
      <c r="H21" s="303"/>
      <c r="I21" s="303"/>
      <c r="J21" s="304"/>
      <c r="K21" s="398" t="s">
        <v>304</v>
      </c>
      <c r="L21" s="398" t="s">
        <v>305</v>
      </c>
      <c r="M21" s="398" t="s">
        <v>306</v>
      </c>
      <c r="N21" s="276"/>
      <c r="O21" s="276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</row>
    <row r="22" spans="1:33" ht="15.75" customHeight="1">
      <c r="A22" s="272"/>
      <c r="B22" s="272"/>
      <c r="C22" s="372"/>
      <c r="D22" s="372"/>
      <c r="E22" s="398" t="s">
        <v>70</v>
      </c>
      <c r="F22" s="400" t="s">
        <v>307</v>
      </c>
      <c r="G22" s="303"/>
      <c r="H22" s="303"/>
      <c r="I22" s="304"/>
      <c r="J22" s="398" t="s">
        <v>322</v>
      </c>
      <c r="K22" s="372"/>
      <c r="L22" s="372"/>
      <c r="M22" s="372"/>
      <c r="N22" s="276"/>
      <c r="O22" s="276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</row>
    <row r="23" spans="1:33" ht="15.75" customHeight="1">
      <c r="A23" s="272"/>
      <c r="B23" s="272"/>
      <c r="C23" s="372"/>
      <c r="D23" s="372"/>
      <c r="E23" s="372"/>
      <c r="F23" s="398" t="s">
        <v>309</v>
      </c>
      <c r="G23" s="399" t="s">
        <v>310</v>
      </c>
      <c r="H23" s="303"/>
      <c r="I23" s="304"/>
      <c r="J23" s="372"/>
      <c r="K23" s="372"/>
      <c r="L23" s="372"/>
      <c r="M23" s="372"/>
      <c r="N23" s="276"/>
      <c r="O23" s="276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</row>
    <row r="24" spans="1:33" ht="15.75" customHeight="1">
      <c r="A24" s="272"/>
      <c r="B24" s="272"/>
      <c r="C24" s="372"/>
      <c r="D24" s="372"/>
      <c r="E24" s="372"/>
      <c r="F24" s="372"/>
      <c r="G24" s="398" t="s">
        <v>311</v>
      </c>
      <c r="H24" s="398" t="s">
        <v>312</v>
      </c>
      <c r="I24" s="398" t="s">
        <v>35</v>
      </c>
      <c r="J24" s="372"/>
      <c r="K24" s="372"/>
      <c r="L24" s="372"/>
      <c r="M24" s="372"/>
      <c r="N24" s="276"/>
      <c r="O24" s="276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</row>
    <row r="25" spans="1:33" ht="15.75" customHeight="1">
      <c r="A25" s="272"/>
      <c r="B25" s="272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276"/>
      <c r="O25" s="276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</row>
    <row r="26" spans="1:33" ht="15.75" customHeight="1">
      <c r="A26" s="272"/>
      <c r="B26" s="272"/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276"/>
      <c r="O26" s="276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</row>
    <row r="27" spans="1:33" ht="15.75" customHeight="1">
      <c r="A27" s="272"/>
      <c r="B27" s="272"/>
      <c r="C27" s="394"/>
      <c r="D27" s="394"/>
      <c r="E27" s="394"/>
      <c r="F27" s="394"/>
      <c r="G27" s="394"/>
      <c r="H27" s="394"/>
      <c r="I27" s="394"/>
      <c r="J27" s="394"/>
      <c r="K27" s="394"/>
      <c r="L27" s="394"/>
      <c r="M27" s="394"/>
      <c r="N27" s="276"/>
      <c r="O27" s="276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</row>
    <row r="28" spans="1:33" ht="15.75" customHeight="1">
      <c r="A28" s="272" t="s">
        <v>35</v>
      </c>
      <c r="B28" s="272" t="s">
        <v>286</v>
      </c>
      <c r="C28" s="277" t="s">
        <v>54</v>
      </c>
      <c r="D28" s="278">
        <v>4.5</v>
      </c>
      <c r="E28" s="279">
        <f t="shared" ref="E28:E34" si="7">D28*30</f>
        <v>135</v>
      </c>
      <c r="F28" s="279"/>
      <c r="G28" s="279"/>
      <c r="H28" s="279"/>
      <c r="I28" s="279"/>
      <c r="J28" s="279">
        <f t="shared" ref="J28:J34" si="8">E28-F28</f>
        <v>135</v>
      </c>
      <c r="K28" s="280">
        <f t="shared" ref="K28:K30" si="9">F28/18</f>
        <v>0</v>
      </c>
      <c r="L28" s="279" t="s">
        <v>317</v>
      </c>
      <c r="M28" s="280">
        <f t="shared" ref="M28:M34" si="10">F28/E28*100</f>
        <v>0</v>
      </c>
      <c r="N28" s="281"/>
      <c r="O28" s="282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</row>
    <row r="29" spans="1:33" ht="15.75" customHeight="1">
      <c r="A29" s="272" t="s">
        <v>313</v>
      </c>
      <c r="B29" s="272" t="s">
        <v>286</v>
      </c>
      <c r="C29" s="277" t="s">
        <v>86</v>
      </c>
      <c r="D29" s="280">
        <v>3.5</v>
      </c>
      <c r="E29" s="279">
        <f t="shared" si="7"/>
        <v>105</v>
      </c>
      <c r="F29" s="279">
        <f t="shared" ref="F29:F34" si="11">G29+H29+I29</f>
        <v>36</v>
      </c>
      <c r="G29" s="279"/>
      <c r="H29" s="279"/>
      <c r="I29" s="279">
        <v>36</v>
      </c>
      <c r="J29" s="279">
        <f t="shared" si="8"/>
        <v>69</v>
      </c>
      <c r="K29" s="280">
        <f t="shared" si="9"/>
        <v>2</v>
      </c>
      <c r="L29" s="279" t="s">
        <v>317</v>
      </c>
      <c r="M29" s="280">
        <f t="shared" si="10"/>
        <v>34.285714285714285</v>
      </c>
      <c r="N29" s="281"/>
      <c r="O29" s="282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</row>
    <row r="30" spans="1:33" ht="15.75" customHeight="1">
      <c r="A30" s="272" t="s">
        <v>313</v>
      </c>
      <c r="B30" s="272" t="s">
        <v>286</v>
      </c>
      <c r="C30" s="277" t="s">
        <v>315</v>
      </c>
      <c r="D30" s="280">
        <v>3.5</v>
      </c>
      <c r="E30" s="279">
        <f t="shared" si="7"/>
        <v>105</v>
      </c>
      <c r="F30" s="279">
        <f t="shared" si="11"/>
        <v>36</v>
      </c>
      <c r="G30" s="279">
        <v>18</v>
      </c>
      <c r="H30" s="279"/>
      <c r="I30" s="279">
        <v>18</v>
      </c>
      <c r="J30" s="279">
        <f t="shared" si="8"/>
        <v>69</v>
      </c>
      <c r="K30" s="280">
        <f t="shared" si="9"/>
        <v>2</v>
      </c>
      <c r="L30" s="279" t="s">
        <v>317</v>
      </c>
      <c r="M30" s="280">
        <f t="shared" si="10"/>
        <v>34.285714285714285</v>
      </c>
      <c r="N30" s="281"/>
      <c r="O30" s="282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</row>
    <row r="31" spans="1:33" ht="15.75" customHeight="1">
      <c r="A31" s="272" t="s">
        <v>35</v>
      </c>
      <c r="B31" s="272" t="s">
        <v>286</v>
      </c>
      <c r="C31" s="277" t="s">
        <v>323</v>
      </c>
      <c r="D31" s="280">
        <v>5</v>
      </c>
      <c r="E31" s="279">
        <f t="shared" si="7"/>
        <v>150</v>
      </c>
      <c r="F31" s="279">
        <f t="shared" si="11"/>
        <v>54</v>
      </c>
      <c r="G31" s="279">
        <v>27</v>
      </c>
      <c r="H31" s="279"/>
      <c r="I31" s="279">
        <v>27</v>
      </c>
      <c r="J31" s="279">
        <f t="shared" si="8"/>
        <v>96</v>
      </c>
      <c r="K31" s="280">
        <v>3</v>
      </c>
      <c r="L31" s="279" t="s">
        <v>317</v>
      </c>
      <c r="M31" s="280">
        <f t="shared" si="10"/>
        <v>36</v>
      </c>
      <c r="N31" s="281"/>
      <c r="O31" s="282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</row>
    <row r="32" spans="1:33" ht="15.75" customHeight="1">
      <c r="A32" s="272" t="s">
        <v>35</v>
      </c>
      <c r="B32" s="272" t="s">
        <v>286</v>
      </c>
      <c r="C32" s="277" t="s">
        <v>324</v>
      </c>
      <c r="D32" s="280">
        <v>4.5</v>
      </c>
      <c r="E32" s="279">
        <f t="shared" si="7"/>
        <v>135</v>
      </c>
      <c r="F32" s="279">
        <f t="shared" si="11"/>
        <v>54</v>
      </c>
      <c r="G32" s="279">
        <v>27</v>
      </c>
      <c r="H32" s="279"/>
      <c r="I32" s="279">
        <v>27</v>
      </c>
      <c r="J32" s="279">
        <f t="shared" si="8"/>
        <v>81</v>
      </c>
      <c r="K32" s="280">
        <v>3</v>
      </c>
      <c r="L32" s="279" t="s">
        <v>314</v>
      </c>
      <c r="M32" s="280">
        <f t="shared" si="10"/>
        <v>40</v>
      </c>
      <c r="N32" s="281"/>
      <c r="O32" s="282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</row>
    <row r="33" spans="1:33" ht="15.75" customHeight="1">
      <c r="A33" s="272" t="s">
        <v>313</v>
      </c>
      <c r="B33" s="272" t="s">
        <v>286</v>
      </c>
      <c r="C33" s="277" t="s">
        <v>102</v>
      </c>
      <c r="D33" s="280">
        <v>4</v>
      </c>
      <c r="E33" s="279">
        <f t="shared" si="7"/>
        <v>120</v>
      </c>
      <c r="F33" s="279">
        <f t="shared" si="11"/>
        <v>54</v>
      </c>
      <c r="G33" s="279">
        <v>18</v>
      </c>
      <c r="H33" s="279"/>
      <c r="I33" s="279">
        <v>36</v>
      </c>
      <c r="J33" s="279">
        <f t="shared" si="8"/>
        <v>66</v>
      </c>
      <c r="K33" s="280">
        <f t="shared" ref="K33:K34" si="12">F33/18</f>
        <v>3</v>
      </c>
      <c r="L33" s="279" t="s">
        <v>314</v>
      </c>
      <c r="M33" s="280">
        <f t="shared" si="10"/>
        <v>45</v>
      </c>
      <c r="N33" s="281"/>
      <c r="O33" s="282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</row>
    <row r="34" spans="1:33" ht="15.75" customHeight="1">
      <c r="A34" s="272" t="s">
        <v>35</v>
      </c>
      <c r="B34" s="272" t="s">
        <v>286</v>
      </c>
      <c r="C34" s="277" t="s">
        <v>325</v>
      </c>
      <c r="D34" s="280">
        <v>5</v>
      </c>
      <c r="E34" s="279">
        <f t="shared" si="7"/>
        <v>150</v>
      </c>
      <c r="F34" s="279">
        <f t="shared" si="11"/>
        <v>54</v>
      </c>
      <c r="G34" s="279">
        <v>27</v>
      </c>
      <c r="H34" s="279"/>
      <c r="I34" s="279">
        <v>27</v>
      </c>
      <c r="J34" s="279">
        <f t="shared" si="8"/>
        <v>96</v>
      </c>
      <c r="K34" s="280">
        <f t="shared" si="12"/>
        <v>3</v>
      </c>
      <c r="L34" s="279" t="s">
        <v>314</v>
      </c>
      <c r="M34" s="280">
        <f t="shared" si="10"/>
        <v>36</v>
      </c>
      <c r="N34" s="281"/>
      <c r="O34" s="282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</row>
    <row r="35" spans="1:33" ht="15.75" customHeight="1">
      <c r="A35" s="272"/>
      <c r="B35" s="272"/>
      <c r="C35" s="283" t="s">
        <v>59</v>
      </c>
      <c r="D35" s="284">
        <f t="shared" ref="D35:K35" si="13">SUM(D28:D34)</f>
        <v>30</v>
      </c>
      <c r="E35" s="285">
        <f t="shared" si="13"/>
        <v>900</v>
      </c>
      <c r="F35" s="285">
        <f t="shared" si="13"/>
        <v>288</v>
      </c>
      <c r="G35" s="285">
        <f t="shared" si="13"/>
        <v>117</v>
      </c>
      <c r="H35" s="285">
        <f t="shared" si="13"/>
        <v>0</v>
      </c>
      <c r="I35" s="285">
        <f t="shared" si="13"/>
        <v>171</v>
      </c>
      <c r="J35" s="285">
        <f t="shared" si="13"/>
        <v>612</v>
      </c>
      <c r="K35" s="285">
        <f t="shared" si="13"/>
        <v>16</v>
      </c>
      <c r="L35" s="285"/>
      <c r="M35" s="285"/>
      <c r="N35" s="286"/>
      <c r="O35" s="286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</row>
    <row r="36" spans="1:33" ht="15.75" customHeight="1">
      <c r="A36" s="272"/>
      <c r="B36" s="272"/>
      <c r="C36" s="287" t="s">
        <v>320</v>
      </c>
      <c r="D36" s="288">
        <f>30-D35</f>
        <v>0</v>
      </c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</row>
    <row r="37" spans="1:33" ht="15.75" customHeight="1">
      <c r="A37" s="272"/>
      <c r="B37" s="272"/>
      <c r="C37" s="274" t="s">
        <v>326</v>
      </c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</row>
    <row r="38" spans="1:33" ht="15.75" customHeight="1">
      <c r="A38" s="272"/>
      <c r="B38" s="272"/>
      <c r="C38" s="397" t="s">
        <v>301</v>
      </c>
      <c r="D38" s="398" t="s">
        <v>302</v>
      </c>
      <c r="E38" s="399" t="s">
        <v>303</v>
      </c>
      <c r="F38" s="303"/>
      <c r="G38" s="303"/>
      <c r="H38" s="303"/>
      <c r="I38" s="303"/>
      <c r="J38" s="304"/>
      <c r="K38" s="398" t="s">
        <v>304</v>
      </c>
      <c r="L38" s="398" t="s">
        <v>305</v>
      </c>
      <c r="M38" s="398" t="s">
        <v>306</v>
      </c>
      <c r="N38" s="276"/>
      <c r="O38" s="276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</row>
    <row r="39" spans="1:33" ht="15.75" customHeight="1">
      <c r="A39" s="272"/>
      <c r="B39" s="272"/>
      <c r="C39" s="372"/>
      <c r="D39" s="372"/>
      <c r="E39" s="398" t="s">
        <v>70</v>
      </c>
      <c r="F39" s="400" t="s">
        <v>307</v>
      </c>
      <c r="G39" s="303"/>
      <c r="H39" s="303"/>
      <c r="I39" s="304"/>
      <c r="J39" s="398" t="s">
        <v>322</v>
      </c>
      <c r="K39" s="372"/>
      <c r="L39" s="372"/>
      <c r="M39" s="372"/>
      <c r="N39" s="276"/>
      <c r="O39" s="276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</row>
    <row r="40" spans="1:33" ht="15.75" customHeight="1">
      <c r="A40" s="272"/>
      <c r="B40" s="272"/>
      <c r="C40" s="372"/>
      <c r="D40" s="372"/>
      <c r="E40" s="372"/>
      <c r="F40" s="398" t="s">
        <v>309</v>
      </c>
      <c r="G40" s="399" t="s">
        <v>310</v>
      </c>
      <c r="H40" s="303"/>
      <c r="I40" s="304"/>
      <c r="J40" s="372"/>
      <c r="K40" s="372"/>
      <c r="L40" s="372"/>
      <c r="M40" s="372"/>
      <c r="N40" s="276"/>
      <c r="O40" s="276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</row>
    <row r="41" spans="1:33" ht="15.75" customHeight="1">
      <c r="A41" s="272"/>
      <c r="B41" s="272"/>
      <c r="C41" s="372"/>
      <c r="D41" s="372"/>
      <c r="E41" s="372"/>
      <c r="F41" s="372"/>
      <c r="G41" s="398" t="s">
        <v>311</v>
      </c>
      <c r="H41" s="398" t="s">
        <v>312</v>
      </c>
      <c r="I41" s="398" t="s">
        <v>35</v>
      </c>
      <c r="J41" s="372"/>
      <c r="K41" s="372"/>
      <c r="L41" s="372"/>
      <c r="M41" s="372"/>
      <c r="N41" s="276"/>
      <c r="O41" s="276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</row>
    <row r="42" spans="1:33" ht="15.75" customHeight="1">
      <c r="A42" s="272"/>
      <c r="B42" s="2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276"/>
      <c r="O42" s="276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</row>
    <row r="43" spans="1:33" ht="15.75" customHeight="1">
      <c r="A43" s="272"/>
      <c r="B43" s="272"/>
      <c r="C43" s="372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276"/>
      <c r="O43" s="276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</row>
    <row r="44" spans="1:33" ht="15.75" customHeight="1">
      <c r="A44" s="272"/>
      <c r="B44" s="272"/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276"/>
      <c r="O44" s="276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</row>
    <row r="45" spans="1:33" ht="15.75" customHeight="1">
      <c r="A45" s="272" t="s">
        <v>35</v>
      </c>
      <c r="B45" s="272" t="s">
        <v>286</v>
      </c>
      <c r="C45" s="277" t="s">
        <v>327</v>
      </c>
      <c r="D45" s="280">
        <v>8</v>
      </c>
      <c r="E45" s="279">
        <f t="shared" ref="E45:E50" si="14">D45*30</f>
        <v>240</v>
      </c>
      <c r="F45" s="279">
        <f t="shared" ref="F45:F50" si="15">G45+H45+I45</f>
        <v>105</v>
      </c>
      <c r="G45" s="279">
        <v>60</v>
      </c>
      <c r="H45" s="279"/>
      <c r="I45" s="279">
        <v>45</v>
      </c>
      <c r="J45" s="279">
        <f t="shared" ref="J45:J50" si="16">E45-F45</f>
        <v>135</v>
      </c>
      <c r="K45" s="280">
        <f t="shared" ref="K45:K50" si="17">F45/15</f>
        <v>7</v>
      </c>
      <c r="L45" s="279" t="s">
        <v>317</v>
      </c>
      <c r="M45" s="280">
        <f t="shared" ref="M45:M50" si="18">F45/E45*100</f>
        <v>43.75</v>
      </c>
      <c r="N45" s="281"/>
      <c r="O45" s="282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</row>
    <row r="46" spans="1:33" ht="15.75" customHeight="1">
      <c r="A46" s="272" t="s">
        <v>35</v>
      </c>
      <c r="B46" s="272" t="s">
        <v>286</v>
      </c>
      <c r="C46" s="277" t="s">
        <v>135</v>
      </c>
      <c r="D46" s="280">
        <v>4</v>
      </c>
      <c r="E46" s="279">
        <f t="shared" si="14"/>
        <v>120</v>
      </c>
      <c r="F46" s="279">
        <f t="shared" si="15"/>
        <v>45</v>
      </c>
      <c r="G46" s="279">
        <v>30</v>
      </c>
      <c r="H46" s="279"/>
      <c r="I46" s="279">
        <v>15</v>
      </c>
      <c r="J46" s="279">
        <f t="shared" si="16"/>
        <v>75</v>
      </c>
      <c r="K46" s="280">
        <f t="shared" si="17"/>
        <v>3</v>
      </c>
      <c r="L46" s="279" t="s">
        <v>314</v>
      </c>
      <c r="M46" s="280">
        <f t="shared" si="18"/>
        <v>37.5</v>
      </c>
      <c r="N46" s="281"/>
      <c r="O46" s="282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</row>
    <row r="47" spans="1:33" ht="15.75" customHeight="1">
      <c r="A47" s="272" t="s">
        <v>35</v>
      </c>
      <c r="B47" s="272" t="s">
        <v>286</v>
      </c>
      <c r="C47" s="277" t="s">
        <v>137</v>
      </c>
      <c r="D47" s="280">
        <v>3.5</v>
      </c>
      <c r="E47" s="279">
        <f t="shared" si="14"/>
        <v>105</v>
      </c>
      <c r="F47" s="279">
        <f t="shared" si="15"/>
        <v>45</v>
      </c>
      <c r="G47" s="279">
        <v>15</v>
      </c>
      <c r="H47" s="279">
        <v>30</v>
      </c>
      <c r="I47" s="279"/>
      <c r="J47" s="279">
        <f t="shared" si="16"/>
        <v>60</v>
      </c>
      <c r="K47" s="280">
        <f t="shared" si="17"/>
        <v>3</v>
      </c>
      <c r="L47" s="279" t="s">
        <v>317</v>
      </c>
      <c r="M47" s="280">
        <f t="shared" si="18"/>
        <v>42.857142857142854</v>
      </c>
      <c r="N47" s="281"/>
      <c r="O47" s="282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</row>
    <row r="48" spans="1:33" ht="15.75" customHeight="1">
      <c r="A48" s="272" t="s">
        <v>35</v>
      </c>
      <c r="B48" s="272" t="s">
        <v>286</v>
      </c>
      <c r="C48" s="277" t="s">
        <v>328</v>
      </c>
      <c r="D48" s="280">
        <v>7</v>
      </c>
      <c r="E48" s="279">
        <f t="shared" si="14"/>
        <v>210</v>
      </c>
      <c r="F48" s="279">
        <f t="shared" si="15"/>
        <v>90</v>
      </c>
      <c r="G48" s="279">
        <v>45</v>
      </c>
      <c r="H48" s="279"/>
      <c r="I48" s="279">
        <v>45</v>
      </c>
      <c r="J48" s="279">
        <f t="shared" si="16"/>
        <v>120</v>
      </c>
      <c r="K48" s="280">
        <f t="shared" si="17"/>
        <v>6</v>
      </c>
      <c r="L48" s="279" t="s">
        <v>317</v>
      </c>
      <c r="M48" s="280">
        <f t="shared" si="18"/>
        <v>42.857142857142854</v>
      </c>
      <c r="N48" s="281"/>
      <c r="O48" s="282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</row>
    <row r="49" spans="1:33" ht="15.75" customHeight="1">
      <c r="A49" s="272" t="s">
        <v>35</v>
      </c>
      <c r="B49" s="272" t="s">
        <v>286</v>
      </c>
      <c r="C49" s="277" t="s">
        <v>329</v>
      </c>
      <c r="D49" s="280">
        <v>3.5</v>
      </c>
      <c r="E49" s="279">
        <f t="shared" si="14"/>
        <v>105</v>
      </c>
      <c r="F49" s="279">
        <f t="shared" si="15"/>
        <v>45</v>
      </c>
      <c r="G49" s="279">
        <v>30</v>
      </c>
      <c r="H49" s="279"/>
      <c r="I49" s="279">
        <v>15</v>
      </c>
      <c r="J49" s="279">
        <f t="shared" si="16"/>
        <v>60</v>
      </c>
      <c r="K49" s="280">
        <f t="shared" si="17"/>
        <v>3</v>
      </c>
      <c r="L49" s="279" t="s">
        <v>314</v>
      </c>
      <c r="M49" s="280">
        <f t="shared" si="18"/>
        <v>42.857142857142854</v>
      </c>
      <c r="N49" s="281"/>
      <c r="O49" s="282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</row>
    <row r="50" spans="1:33" ht="15.75" customHeight="1">
      <c r="A50" s="272" t="s">
        <v>313</v>
      </c>
      <c r="B50" s="272" t="s">
        <v>330</v>
      </c>
      <c r="C50" s="277" t="s">
        <v>331</v>
      </c>
      <c r="D50" s="280">
        <v>4</v>
      </c>
      <c r="E50" s="279">
        <f t="shared" si="14"/>
        <v>120</v>
      </c>
      <c r="F50" s="279">
        <f t="shared" si="15"/>
        <v>45</v>
      </c>
      <c r="G50" s="279">
        <v>30</v>
      </c>
      <c r="H50" s="279"/>
      <c r="I50" s="279">
        <v>15</v>
      </c>
      <c r="J50" s="279">
        <f t="shared" si="16"/>
        <v>75</v>
      </c>
      <c r="K50" s="280">
        <f t="shared" si="17"/>
        <v>3</v>
      </c>
      <c r="L50" s="279" t="s">
        <v>314</v>
      </c>
      <c r="M50" s="280">
        <f t="shared" si="18"/>
        <v>37.5</v>
      </c>
      <c r="N50" s="281"/>
      <c r="O50" s="282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</row>
    <row r="51" spans="1:33" ht="15.75" customHeight="1">
      <c r="A51" s="272"/>
      <c r="B51" s="272"/>
      <c r="C51" s="283" t="s">
        <v>59</v>
      </c>
      <c r="D51" s="284">
        <f t="shared" ref="D51:L51" si="19">SUM(D45:D50)</f>
        <v>30</v>
      </c>
      <c r="E51" s="285">
        <f t="shared" si="19"/>
        <v>900</v>
      </c>
      <c r="F51" s="285">
        <f t="shared" si="19"/>
        <v>375</v>
      </c>
      <c r="G51" s="285">
        <f t="shared" si="19"/>
        <v>210</v>
      </c>
      <c r="H51" s="285">
        <f t="shared" si="19"/>
        <v>30</v>
      </c>
      <c r="I51" s="285">
        <f t="shared" si="19"/>
        <v>135</v>
      </c>
      <c r="J51" s="285">
        <f t="shared" si="19"/>
        <v>525</v>
      </c>
      <c r="K51" s="285">
        <f t="shared" si="19"/>
        <v>25</v>
      </c>
      <c r="L51" s="285">
        <f t="shared" si="19"/>
        <v>0</v>
      </c>
      <c r="M51" s="285"/>
      <c r="N51" s="286"/>
      <c r="O51" s="286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</row>
    <row r="52" spans="1:33" ht="15.75" customHeight="1">
      <c r="A52" s="272"/>
      <c r="B52" s="272"/>
      <c r="C52" s="287" t="s">
        <v>320</v>
      </c>
      <c r="D52" s="288">
        <f>30-D51</f>
        <v>0</v>
      </c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</row>
    <row r="53" spans="1:33" ht="15.75" customHeight="1">
      <c r="A53" s="272"/>
      <c r="B53" s="272"/>
      <c r="C53" s="287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</row>
    <row r="54" spans="1:33" ht="15.75" customHeight="1">
      <c r="A54" s="272"/>
      <c r="B54" s="272"/>
      <c r="C54" s="274" t="s">
        <v>332</v>
      </c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</row>
    <row r="55" spans="1:33" ht="15.75" customHeight="1">
      <c r="A55" s="272"/>
      <c r="B55" s="272"/>
      <c r="C55" s="397" t="s">
        <v>301</v>
      </c>
      <c r="D55" s="398" t="s">
        <v>302</v>
      </c>
      <c r="E55" s="399" t="s">
        <v>303</v>
      </c>
      <c r="F55" s="303"/>
      <c r="G55" s="303"/>
      <c r="H55" s="303"/>
      <c r="I55" s="303"/>
      <c r="J55" s="304"/>
      <c r="K55" s="398" t="s">
        <v>304</v>
      </c>
      <c r="L55" s="398" t="s">
        <v>305</v>
      </c>
      <c r="M55" s="398" t="s">
        <v>306</v>
      </c>
      <c r="N55" s="276"/>
      <c r="O55" s="276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</row>
    <row r="56" spans="1:33" ht="15.75" customHeight="1">
      <c r="A56" s="272"/>
      <c r="B56" s="272"/>
      <c r="C56" s="372"/>
      <c r="D56" s="372"/>
      <c r="E56" s="398" t="s">
        <v>70</v>
      </c>
      <c r="F56" s="400" t="s">
        <v>307</v>
      </c>
      <c r="G56" s="303"/>
      <c r="H56" s="303"/>
      <c r="I56" s="304"/>
      <c r="J56" s="398" t="s">
        <v>322</v>
      </c>
      <c r="K56" s="372"/>
      <c r="L56" s="372"/>
      <c r="M56" s="372"/>
      <c r="N56" s="276"/>
      <c r="O56" s="276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</row>
    <row r="57" spans="1:33" ht="15.75" customHeight="1">
      <c r="A57" s="272"/>
      <c r="B57" s="272"/>
      <c r="C57" s="372"/>
      <c r="D57" s="372"/>
      <c r="E57" s="372"/>
      <c r="F57" s="398" t="s">
        <v>309</v>
      </c>
      <c r="G57" s="399" t="s">
        <v>310</v>
      </c>
      <c r="H57" s="303"/>
      <c r="I57" s="304"/>
      <c r="J57" s="372"/>
      <c r="K57" s="372"/>
      <c r="L57" s="372"/>
      <c r="M57" s="372"/>
      <c r="N57" s="276"/>
      <c r="O57" s="276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</row>
    <row r="58" spans="1:33" ht="15.75" customHeight="1">
      <c r="A58" s="272"/>
      <c r="B58" s="272"/>
      <c r="C58" s="372"/>
      <c r="D58" s="372"/>
      <c r="E58" s="372"/>
      <c r="F58" s="372"/>
      <c r="G58" s="398" t="s">
        <v>311</v>
      </c>
      <c r="H58" s="398" t="s">
        <v>312</v>
      </c>
      <c r="I58" s="398" t="s">
        <v>35</v>
      </c>
      <c r="J58" s="372"/>
      <c r="K58" s="372"/>
      <c r="L58" s="372"/>
      <c r="M58" s="372"/>
      <c r="N58" s="276"/>
      <c r="O58" s="276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</row>
    <row r="59" spans="1:33" ht="15.75" customHeight="1">
      <c r="A59" s="272"/>
      <c r="B59" s="2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276"/>
      <c r="O59" s="276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</row>
    <row r="60" spans="1:33" ht="15.75" customHeight="1">
      <c r="A60" s="272"/>
      <c r="B60" s="2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276"/>
      <c r="O60" s="276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3"/>
      <c r="AB60" s="273"/>
      <c r="AC60" s="273"/>
      <c r="AD60" s="273"/>
      <c r="AE60" s="273"/>
      <c r="AF60" s="273"/>
      <c r="AG60" s="273"/>
    </row>
    <row r="61" spans="1:33" ht="15.75" customHeight="1">
      <c r="A61" s="272"/>
      <c r="B61" s="272"/>
      <c r="C61" s="394"/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276"/>
      <c r="O61" s="276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3"/>
    </row>
    <row r="62" spans="1:33" ht="15.75" customHeight="1">
      <c r="A62" s="272" t="s">
        <v>35</v>
      </c>
      <c r="B62" s="272" t="s">
        <v>286</v>
      </c>
      <c r="C62" s="283" t="s">
        <v>55</v>
      </c>
      <c r="D62" s="278">
        <v>4.5</v>
      </c>
      <c r="E62" s="279">
        <f t="shared" ref="E62:E67" si="20">D62*30</f>
        <v>135</v>
      </c>
      <c r="F62" s="279"/>
      <c r="G62" s="279"/>
      <c r="H62" s="279"/>
      <c r="I62" s="279"/>
      <c r="J62" s="279">
        <f t="shared" ref="J62:J67" si="21">E62-F62</f>
        <v>135</v>
      </c>
      <c r="K62" s="280">
        <f t="shared" ref="K62:K67" si="22">F62/18</f>
        <v>0</v>
      </c>
      <c r="L62" s="279" t="s">
        <v>317</v>
      </c>
      <c r="M62" s="280">
        <f t="shared" ref="M62:M67" si="23">F62/E62*100</f>
        <v>0</v>
      </c>
      <c r="N62" s="281"/>
      <c r="O62" s="282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3"/>
    </row>
    <row r="63" spans="1:33" ht="15.75" customHeight="1">
      <c r="A63" s="272" t="s">
        <v>35</v>
      </c>
      <c r="B63" s="272" t="s">
        <v>286</v>
      </c>
      <c r="C63" s="277" t="s">
        <v>333</v>
      </c>
      <c r="D63" s="280">
        <v>9</v>
      </c>
      <c r="E63" s="279">
        <f t="shared" si="20"/>
        <v>270</v>
      </c>
      <c r="F63" s="279">
        <f t="shared" ref="F63:F67" si="24">G63+H63+I63</f>
        <v>108</v>
      </c>
      <c r="G63" s="279">
        <v>54</v>
      </c>
      <c r="H63" s="279"/>
      <c r="I63" s="279">
        <v>54</v>
      </c>
      <c r="J63" s="279">
        <f t="shared" si="21"/>
        <v>162</v>
      </c>
      <c r="K63" s="280">
        <f t="shared" si="22"/>
        <v>6</v>
      </c>
      <c r="L63" s="279" t="s">
        <v>314</v>
      </c>
      <c r="M63" s="280">
        <f t="shared" si="23"/>
        <v>40</v>
      </c>
      <c r="N63" s="281"/>
      <c r="O63" s="282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  <c r="AF63" s="273"/>
      <c r="AG63" s="273"/>
    </row>
    <row r="64" spans="1:33" ht="15.75" customHeight="1">
      <c r="A64" s="272" t="s">
        <v>35</v>
      </c>
      <c r="B64" s="272" t="s">
        <v>286</v>
      </c>
      <c r="C64" s="277" t="s">
        <v>132</v>
      </c>
      <c r="D64" s="280">
        <v>1.5</v>
      </c>
      <c r="E64" s="279">
        <f t="shared" si="20"/>
        <v>45</v>
      </c>
      <c r="F64" s="279">
        <f t="shared" si="24"/>
        <v>0</v>
      </c>
      <c r="G64" s="279"/>
      <c r="H64" s="279"/>
      <c r="I64" s="279"/>
      <c r="J64" s="279">
        <f t="shared" si="21"/>
        <v>45</v>
      </c>
      <c r="K64" s="280">
        <f t="shared" si="22"/>
        <v>0</v>
      </c>
      <c r="L64" s="279" t="s">
        <v>317</v>
      </c>
      <c r="M64" s="280">
        <f t="shared" si="23"/>
        <v>0</v>
      </c>
      <c r="N64" s="281"/>
      <c r="O64" s="282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</row>
    <row r="65" spans="1:33" ht="15.75" customHeight="1">
      <c r="A65" s="272" t="s">
        <v>35</v>
      </c>
      <c r="B65" s="272" t="s">
        <v>286</v>
      </c>
      <c r="C65" s="277" t="s">
        <v>334</v>
      </c>
      <c r="D65" s="280">
        <v>8</v>
      </c>
      <c r="E65" s="279">
        <f t="shared" si="20"/>
        <v>240</v>
      </c>
      <c r="F65" s="279">
        <f t="shared" si="24"/>
        <v>90</v>
      </c>
      <c r="G65" s="279">
        <v>54</v>
      </c>
      <c r="H65" s="279"/>
      <c r="I65" s="279">
        <v>36</v>
      </c>
      <c r="J65" s="279">
        <f t="shared" si="21"/>
        <v>150</v>
      </c>
      <c r="K65" s="280">
        <f t="shared" si="22"/>
        <v>5</v>
      </c>
      <c r="L65" s="279" t="s">
        <v>314</v>
      </c>
      <c r="M65" s="280">
        <f t="shared" si="23"/>
        <v>37.5</v>
      </c>
      <c r="N65" s="281"/>
      <c r="O65" s="282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</row>
    <row r="66" spans="1:33" ht="15.75" customHeight="1">
      <c r="A66" s="272" t="s">
        <v>35</v>
      </c>
      <c r="B66" s="272" t="s">
        <v>330</v>
      </c>
      <c r="C66" s="277" t="s">
        <v>335</v>
      </c>
      <c r="D66" s="280">
        <v>3.5</v>
      </c>
      <c r="E66" s="279">
        <f t="shared" si="20"/>
        <v>105</v>
      </c>
      <c r="F66" s="279">
        <f t="shared" si="24"/>
        <v>36</v>
      </c>
      <c r="G66" s="279">
        <v>18</v>
      </c>
      <c r="H66" s="279"/>
      <c r="I66" s="279">
        <v>18</v>
      </c>
      <c r="J66" s="279">
        <f t="shared" si="21"/>
        <v>69</v>
      </c>
      <c r="K66" s="280">
        <f t="shared" si="22"/>
        <v>2</v>
      </c>
      <c r="L66" s="279" t="s">
        <v>313</v>
      </c>
      <c r="M66" s="280">
        <f t="shared" si="23"/>
        <v>34.285714285714285</v>
      </c>
      <c r="N66" s="281"/>
      <c r="O66" s="282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3"/>
      <c r="AF66" s="273"/>
      <c r="AG66" s="273"/>
    </row>
    <row r="67" spans="1:33" ht="15.75" customHeight="1">
      <c r="A67" s="272" t="s">
        <v>313</v>
      </c>
      <c r="B67" s="272" t="s">
        <v>330</v>
      </c>
      <c r="C67" s="277" t="s">
        <v>336</v>
      </c>
      <c r="D67" s="280">
        <v>3.5</v>
      </c>
      <c r="E67" s="279">
        <f t="shared" si="20"/>
        <v>105</v>
      </c>
      <c r="F67" s="279">
        <f t="shared" si="24"/>
        <v>36</v>
      </c>
      <c r="G67" s="279">
        <v>18</v>
      </c>
      <c r="H67" s="279"/>
      <c r="I67" s="279">
        <v>18</v>
      </c>
      <c r="J67" s="279">
        <f t="shared" si="21"/>
        <v>69</v>
      </c>
      <c r="K67" s="280">
        <f t="shared" si="22"/>
        <v>2</v>
      </c>
      <c r="L67" s="279" t="s">
        <v>313</v>
      </c>
      <c r="M67" s="280">
        <f t="shared" si="23"/>
        <v>34.285714285714285</v>
      </c>
      <c r="N67" s="281"/>
      <c r="O67" s="282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</row>
    <row r="68" spans="1:33" ht="15.75" customHeight="1">
      <c r="A68" s="272"/>
      <c r="B68" s="272"/>
      <c r="C68" s="283" t="s">
        <v>59</v>
      </c>
      <c r="D68" s="284">
        <f t="shared" ref="D68:K68" si="25">SUM(D62:D67)</f>
        <v>30</v>
      </c>
      <c r="E68" s="285">
        <f t="shared" si="25"/>
        <v>900</v>
      </c>
      <c r="F68" s="285">
        <f t="shared" si="25"/>
        <v>270</v>
      </c>
      <c r="G68" s="285">
        <f t="shared" si="25"/>
        <v>144</v>
      </c>
      <c r="H68" s="285">
        <f t="shared" si="25"/>
        <v>0</v>
      </c>
      <c r="I68" s="285">
        <f t="shared" si="25"/>
        <v>126</v>
      </c>
      <c r="J68" s="285">
        <f t="shared" si="25"/>
        <v>630</v>
      </c>
      <c r="K68" s="285">
        <f t="shared" si="25"/>
        <v>15</v>
      </c>
      <c r="L68" s="285"/>
      <c r="M68" s="285"/>
      <c r="N68" s="286"/>
      <c r="O68" s="286"/>
      <c r="P68" s="273"/>
      <c r="Q68" s="273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273"/>
      <c r="AC68" s="273"/>
      <c r="AD68" s="273"/>
      <c r="AE68" s="273"/>
      <c r="AF68" s="273"/>
      <c r="AG68" s="273"/>
    </row>
    <row r="69" spans="1:33" ht="15.75" customHeight="1">
      <c r="A69" s="272"/>
      <c r="B69" s="272"/>
      <c r="C69" s="287" t="s">
        <v>320</v>
      </c>
      <c r="D69" s="288">
        <f>30-D68</f>
        <v>0</v>
      </c>
      <c r="E69" s="286"/>
      <c r="F69" s="286"/>
      <c r="G69" s="286"/>
      <c r="H69" s="286"/>
      <c r="I69" s="286"/>
      <c r="J69" s="286"/>
      <c r="K69" s="286"/>
      <c r="L69" s="286"/>
      <c r="M69" s="275"/>
      <c r="N69" s="275"/>
      <c r="O69" s="275"/>
      <c r="P69" s="273"/>
      <c r="Q69" s="273"/>
      <c r="R69" s="273"/>
      <c r="S69" s="273"/>
      <c r="T69" s="273"/>
      <c r="U69" s="273"/>
      <c r="V69" s="273"/>
      <c r="W69" s="273"/>
      <c r="X69" s="273"/>
      <c r="Y69" s="273"/>
      <c r="Z69" s="273"/>
      <c r="AA69" s="273"/>
      <c r="AB69" s="273"/>
      <c r="AC69" s="273"/>
      <c r="AD69" s="273"/>
      <c r="AE69" s="273"/>
      <c r="AF69" s="273"/>
      <c r="AG69" s="273"/>
    </row>
    <row r="70" spans="1:33" ht="15.75" customHeight="1">
      <c r="A70" s="272"/>
      <c r="B70" s="272"/>
      <c r="C70" s="274" t="s">
        <v>337</v>
      </c>
      <c r="D70" s="275"/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</row>
    <row r="71" spans="1:33" ht="15.75" customHeight="1">
      <c r="A71" s="272"/>
      <c r="B71" s="272"/>
      <c r="C71" s="397" t="s">
        <v>301</v>
      </c>
      <c r="D71" s="398" t="s">
        <v>302</v>
      </c>
      <c r="E71" s="399" t="s">
        <v>303</v>
      </c>
      <c r="F71" s="303"/>
      <c r="G71" s="303"/>
      <c r="H71" s="303"/>
      <c r="I71" s="303"/>
      <c r="J71" s="304"/>
      <c r="K71" s="398" t="s">
        <v>304</v>
      </c>
      <c r="L71" s="398" t="s">
        <v>305</v>
      </c>
      <c r="M71" s="398" t="s">
        <v>306</v>
      </c>
      <c r="N71" s="276"/>
      <c r="O71" s="276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</row>
    <row r="72" spans="1:33" ht="15.75" customHeight="1">
      <c r="A72" s="272"/>
      <c r="B72" s="272"/>
      <c r="C72" s="372"/>
      <c r="D72" s="372"/>
      <c r="E72" s="398" t="s">
        <v>70</v>
      </c>
      <c r="F72" s="400" t="s">
        <v>307</v>
      </c>
      <c r="G72" s="303"/>
      <c r="H72" s="303"/>
      <c r="I72" s="304"/>
      <c r="J72" s="398" t="s">
        <v>322</v>
      </c>
      <c r="K72" s="372"/>
      <c r="L72" s="372"/>
      <c r="M72" s="372"/>
      <c r="N72" s="276"/>
      <c r="O72" s="276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</row>
    <row r="73" spans="1:33" ht="15.75" customHeight="1">
      <c r="A73" s="272"/>
      <c r="B73" s="272"/>
      <c r="C73" s="372"/>
      <c r="D73" s="372"/>
      <c r="E73" s="372"/>
      <c r="F73" s="398" t="s">
        <v>309</v>
      </c>
      <c r="G73" s="399" t="s">
        <v>310</v>
      </c>
      <c r="H73" s="303"/>
      <c r="I73" s="304"/>
      <c r="J73" s="372"/>
      <c r="K73" s="372"/>
      <c r="L73" s="372"/>
      <c r="M73" s="372"/>
      <c r="N73" s="276"/>
      <c r="O73" s="276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</row>
    <row r="74" spans="1:33" ht="15.75" customHeight="1">
      <c r="A74" s="272"/>
      <c r="B74" s="272"/>
      <c r="C74" s="372"/>
      <c r="D74" s="372"/>
      <c r="E74" s="372"/>
      <c r="F74" s="372"/>
      <c r="G74" s="398" t="s">
        <v>311</v>
      </c>
      <c r="H74" s="398" t="s">
        <v>312</v>
      </c>
      <c r="I74" s="398" t="s">
        <v>35</v>
      </c>
      <c r="J74" s="372"/>
      <c r="K74" s="372"/>
      <c r="L74" s="372"/>
      <c r="M74" s="372"/>
      <c r="N74" s="276"/>
      <c r="O74" s="276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</row>
    <row r="75" spans="1:33" ht="15.75" customHeight="1">
      <c r="A75" s="272"/>
      <c r="B75" s="272"/>
      <c r="C75" s="372"/>
      <c r="D75" s="372"/>
      <c r="E75" s="372"/>
      <c r="F75" s="372"/>
      <c r="G75" s="372"/>
      <c r="H75" s="372"/>
      <c r="I75" s="372"/>
      <c r="J75" s="372"/>
      <c r="K75" s="372"/>
      <c r="L75" s="372"/>
      <c r="M75" s="372"/>
      <c r="N75" s="276"/>
      <c r="O75" s="276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</row>
    <row r="76" spans="1:33" ht="15.75" customHeight="1">
      <c r="A76" s="272"/>
      <c r="B76" s="272"/>
      <c r="C76" s="372"/>
      <c r="D76" s="372"/>
      <c r="E76" s="372"/>
      <c r="F76" s="372"/>
      <c r="G76" s="372"/>
      <c r="H76" s="372"/>
      <c r="I76" s="372"/>
      <c r="J76" s="372"/>
      <c r="K76" s="372"/>
      <c r="L76" s="372"/>
      <c r="M76" s="372"/>
      <c r="N76" s="276"/>
      <c r="O76" s="276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</row>
    <row r="77" spans="1:33" ht="15.75" customHeight="1">
      <c r="A77" s="272"/>
      <c r="B77" s="272"/>
      <c r="C77" s="394"/>
      <c r="D77" s="394"/>
      <c r="E77" s="394"/>
      <c r="F77" s="394"/>
      <c r="G77" s="394"/>
      <c r="H77" s="394"/>
      <c r="I77" s="394"/>
      <c r="J77" s="394"/>
      <c r="K77" s="394"/>
      <c r="L77" s="394"/>
      <c r="M77" s="394"/>
      <c r="N77" s="276"/>
      <c r="O77" s="276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</row>
    <row r="78" spans="1:33" ht="15.75" customHeight="1">
      <c r="A78" s="272" t="s">
        <v>35</v>
      </c>
      <c r="B78" s="272" t="s">
        <v>286</v>
      </c>
      <c r="C78" s="277" t="s">
        <v>143</v>
      </c>
      <c r="D78" s="278">
        <v>5</v>
      </c>
      <c r="E78" s="279">
        <f t="shared" ref="E78:E83" si="26">D78*30</f>
        <v>150</v>
      </c>
      <c r="F78" s="279">
        <f t="shared" ref="F78:F83" si="27">G78+H78+I78</f>
        <v>60</v>
      </c>
      <c r="G78" s="279">
        <v>30</v>
      </c>
      <c r="H78" s="279"/>
      <c r="I78" s="279">
        <v>30</v>
      </c>
      <c r="J78" s="279">
        <f t="shared" ref="J78:J83" si="28">E78-F78</f>
        <v>90</v>
      </c>
      <c r="K78" s="280">
        <f t="shared" ref="K78:K83" si="29">F78/15</f>
        <v>4</v>
      </c>
      <c r="L78" s="279" t="s">
        <v>314</v>
      </c>
      <c r="M78" s="280">
        <f t="shared" ref="M78:M83" si="30">F78/E78*100</f>
        <v>40</v>
      </c>
      <c r="N78" s="281"/>
      <c r="O78" s="282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</row>
    <row r="79" spans="1:33" ht="15.75" customHeight="1">
      <c r="A79" s="272" t="s">
        <v>35</v>
      </c>
      <c r="B79" s="272" t="s">
        <v>286</v>
      </c>
      <c r="C79" s="277" t="s">
        <v>338</v>
      </c>
      <c r="D79" s="280">
        <v>6</v>
      </c>
      <c r="E79" s="279">
        <f t="shared" si="26"/>
        <v>180</v>
      </c>
      <c r="F79" s="279">
        <f t="shared" si="27"/>
        <v>75</v>
      </c>
      <c r="G79" s="279">
        <v>30</v>
      </c>
      <c r="H79" s="279"/>
      <c r="I79" s="279">
        <v>45</v>
      </c>
      <c r="J79" s="279">
        <f t="shared" si="28"/>
        <v>105</v>
      </c>
      <c r="K79" s="280">
        <f t="shared" si="29"/>
        <v>5</v>
      </c>
      <c r="L79" s="279" t="s">
        <v>317</v>
      </c>
      <c r="M79" s="280">
        <f t="shared" si="30"/>
        <v>41.666666666666671</v>
      </c>
      <c r="N79" s="281"/>
      <c r="O79" s="282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</row>
    <row r="80" spans="1:33" ht="15.75" customHeight="1">
      <c r="A80" s="272" t="s">
        <v>35</v>
      </c>
      <c r="B80" s="272" t="s">
        <v>286</v>
      </c>
      <c r="C80" s="277" t="s">
        <v>149</v>
      </c>
      <c r="D80" s="280">
        <v>6</v>
      </c>
      <c r="E80" s="279">
        <f t="shared" si="26"/>
        <v>180</v>
      </c>
      <c r="F80" s="279">
        <f t="shared" si="27"/>
        <v>90</v>
      </c>
      <c r="G80" s="279">
        <v>45</v>
      </c>
      <c r="H80" s="279"/>
      <c r="I80" s="279">
        <v>45</v>
      </c>
      <c r="J80" s="279">
        <f t="shared" si="28"/>
        <v>90</v>
      </c>
      <c r="K80" s="280">
        <f t="shared" si="29"/>
        <v>6</v>
      </c>
      <c r="L80" s="279" t="s">
        <v>314</v>
      </c>
      <c r="M80" s="280">
        <f t="shared" si="30"/>
        <v>50</v>
      </c>
      <c r="N80" s="281"/>
      <c r="O80" s="282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</row>
    <row r="81" spans="1:33" ht="15.75" customHeight="1">
      <c r="A81" s="272" t="s">
        <v>35</v>
      </c>
      <c r="B81" s="272" t="s">
        <v>286</v>
      </c>
      <c r="C81" s="277" t="s">
        <v>151</v>
      </c>
      <c r="D81" s="280">
        <v>5</v>
      </c>
      <c r="E81" s="279">
        <f t="shared" si="26"/>
        <v>150</v>
      </c>
      <c r="F81" s="279">
        <f t="shared" si="27"/>
        <v>75</v>
      </c>
      <c r="G81" s="279">
        <v>45</v>
      </c>
      <c r="H81" s="279"/>
      <c r="I81" s="279">
        <v>30</v>
      </c>
      <c r="J81" s="279">
        <f t="shared" si="28"/>
        <v>75</v>
      </c>
      <c r="K81" s="280">
        <f t="shared" si="29"/>
        <v>5</v>
      </c>
      <c r="L81" s="279" t="s">
        <v>314</v>
      </c>
      <c r="M81" s="280">
        <f t="shared" si="30"/>
        <v>50</v>
      </c>
      <c r="N81" s="281"/>
      <c r="O81" s="282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</row>
    <row r="82" spans="1:33" ht="15.75" customHeight="1">
      <c r="A82" s="272" t="s">
        <v>313</v>
      </c>
      <c r="B82" s="272" t="s">
        <v>286</v>
      </c>
      <c r="C82" s="289" t="s">
        <v>104</v>
      </c>
      <c r="D82" s="280">
        <v>4</v>
      </c>
      <c r="E82" s="279">
        <f t="shared" si="26"/>
        <v>120</v>
      </c>
      <c r="F82" s="279">
        <f t="shared" si="27"/>
        <v>45</v>
      </c>
      <c r="G82" s="279">
        <v>15</v>
      </c>
      <c r="H82" s="279">
        <v>15</v>
      </c>
      <c r="I82" s="279">
        <v>15</v>
      </c>
      <c r="J82" s="279">
        <f t="shared" si="28"/>
        <v>75</v>
      </c>
      <c r="K82" s="280">
        <f t="shared" si="29"/>
        <v>3</v>
      </c>
      <c r="L82" s="279" t="s">
        <v>317</v>
      </c>
      <c r="M82" s="280">
        <f t="shared" si="30"/>
        <v>37.5</v>
      </c>
      <c r="N82" s="281"/>
      <c r="O82" s="282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</row>
    <row r="83" spans="1:33" ht="15.75" customHeight="1">
      <c r="A83" s="272" t="s">
        <v>35</v>
      </c>
      <c r="B83" s="272" t="s">
        <v>330</v>
      </c>
      <c r="C83" s="277" t="s">
        <v>339</v>
      </c>
      <c r="D83" s="280">
        <v>4</v>
      </c>
      <c r="E83" s="279">
        <f t="shared" si="26"/>
        <v>120</v>
      </c>
      <c r="F83" s="279">
        <f t="shared" si="27"/>
        <v>60</v>
      </c>
      <c r="G83" s="279">
        <v>30</v>
      </c>
      <c r="H83" s="279"/>
      <c r="I83" s="279">
        <v>30</v>
      </c>
      <c r="J83" s="279">
        <f t="shared" si="28"/>
        <v>60</v>
      </c>
      <c r="K83" s="280">
        <f t="shared" si="29"/>
        <v>4</v>
      </c>
      <c r="L83" s="279" t="s">
        <v>317</v>
      </c>
      <c r="M83" s="280">
        <f t="shared" si="30"/>
        <v>50</v>
      </c>
      <c r="N83" s="281"/>
      <c r="O83" s="282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273"/>
      <c r="AC83" s="273"/>
      <c r="AD83" s="273"/>
      <c r="AE83" s="273"/>
      <c r="AF83" s="273"/>
      <c r="AG83" s="273"/>
    </row>
    <row r="84" spans="1:33" ht="15.75" customHeight="1">
      <c r="A84" s="272"/>
      <c r="B84" s="272"/>
      <c r="C84" s="283" t="s">
        <v>59</v>
      </c>
      <c r="D84" s="284">
        <f t="shared" ref="D84:M84" si="31">SUM(D78:D83)</f>
        <v>30</v>
      </c>
      <c r="E84" s="285">
        <f t="shared" si="31"/>
        <v>900</v>
      </c>
      <c r="F84" s="285">
        <f t="shared" si="31"/>
        <v>405</v>
      </c>
      <c r="G84" s="285">
        <f t="shared" si="31"/>
        <v>195</v>
      </c>
      <c r="H84" s="285">
        <f t="shared" si="31"/>
        <v>15</v>
      </c>
      <c r="I84" s="285">
        <f t="shared" si="31"/>
        <v>195</v>
      </c>
      <c r="J84" s="285">
        <f t="shared" si="31"/>
        <v>495</v>
      </c>
      <c r="K84" s="285">
        <f t="shared" si="31"/>
        <v>27</v>
      </c>
      <c r="L84" s="285">
        <f t="shared" si="31"/>
        <v>0</v>
      </c>
      <c r="M84" s="285">
        <f t="shared" si="31"/>
        <v>269.16666666666669</v>
      </c>
      <c r="N84" s="286"/>
      <c r="O84" s="286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</row>
    <row r="85" spans="1:33" ht="18" customHeight="1">
      <c r="A85" s="272"/>
      <c r="B85" s="272"/>
      <c r="C85" s="287" t="s">
        <v>320</v>
      </c>
      <c r="D85" s="288">
        <f>30-D84</f>
        <v>0</v>
      </c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</row>
    <row r="86" spans="1:33" ht="15.75" customHeight="1">
      <c r="A86" s="272"/>
      <c r="B86" s="272"/>
      <c r="C86" s="274" t="s">
        <v>340</v>
      </c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3"/>
      <c r="Q86" s="273"/>
      <c r="R86" s="273"/>
      <c r="S86" s="273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  <c r="AF86" s="273"/>
      <c r="AG86" s="273"/>
    </row>
    <row r="87" spans="1:33" ht="15.75" customHeight="1">
      <c r="A87" s="272"/>
      <c r="B87" s="272"/>
      <c r="C87" s="397" t="s">
        <v>301</v>
      </c>
      <c r="D87" s="398" t="s">
        <v>302</v>
      </c>
      <c r="E87" s="399" t="s">
        <v>303</v>
      </c>
      <c r="F87" s="303"/>
      <c r="G87" s="303"/>
      <c r="H87" s="303"/>
      <c r="I87" s="303"/>
      <c r="J87" s="304"/>
      <c r="K87" s="398" t="s">
        <v>304</v>
      </c>
      <c r="L87" s="398" t="s">
        <v>305</v>
      </c>
      <c r="M87" s="398" t="s">
        <v>306</v>
      </c>
      <c r="N87" s="276"/>
      <c r="O87" s="276"/>
      <c r="P87" s="273"/>
      <c r="Q87" s="273"/>
      <c r="R87" s="273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3"/>
      <c r="AF87" s="273"/>
      <c r="AG87" s="273"/>
    </row>
    <row r="88" spans="1:33" ht="15.75" customHeight="1">
      <c r="A88" s="272"/>
      <c r="B88" s="272"/>
      <c r="C88" s="372"/>
      <c r="D88" s="372"/>
      <c r="E88" s="398" t="s">
        <v>70</v>
      </c>
      <c r="F88" s="400" t="s">
        <v>307</v>
      </c>
      <c r="G88" s="303"/>
      <c r="H88" s="303"/>
      <c r="I88" s="304"/>
      <c r="J88" s="398" t="s">
        <v>322</v>
      </c>
      <c r="K88" s="372"/>
      <c r="L88" s="372"/>
      <c r="M88" s="372"/>
      <c r="N88" s="276"/>
      <c r="O88" s="276"/>
      <c r="P88" s="273"/>
      <c r="Q88" s="273"/>
      <c r="R88" s="273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  <c r="AF88" s="273"/>
      <c r="AG88" s="273"/>
    </row>
    <row r="89" spans="1:33" ht="15.75" customHeight="1">
      <c r="A89" s="272"/>
      <c r="B89" s="272"/>
      <c r="C89" s="372"/>
      <c r="D89" s="372"/>
      <c r="E89" s="372"/>
      <c r="F89" s="398" t="s">
        <v>309</v>
      </c>
      <c r="G89" s="399" t="s">
        <v>310</v>
      </c>
      <c r="H89" s="303"/>
      <c r="I89" s="304"/>
      <c r="J89" s="372"/>
      <c r="K89" s="372"/>
      <c r="L89" s="372"/>
      <c r="M89" s="372"/>
      <c r="N89" s="276"/>
      <c r="O89" s="276"/>
      <c r="P89" s="273"/>
      <c r="Q89" s="273"/>
      <c r="R89" s="273"/>
      <c r="S89" s="273"/>
      <c r="T89" s="273"/>
      <c r="U89" s="273"/>
      <c r="V89" s="273"/>
      <c r="W89" s="273"/>
      <c r="X89" s="273"/>
      <c r="Y89" s="273"/>
      <c r="Z89" s="273"/>
      <c r="AA89" s="273"/>
      <c r="AB89" s="273"/>
      <c r="AC89" s="273"/>
      <c r="AD89" s="273"/>
      <c r="AE89" s="273"/>
      <c r="AF89" s="273"/>
      <c r="AG89" s="273"/>
    </row>
    <row r="90" spans="1:33" ht="15.75" customHeight="1">
      <c r="A90" s="272"/>
      <c r="B90" s="272"/>
      <c r="C90" s="372"/>
      <c r="D90" s="372"/>
      <c r="E90" s="372"/>
      <c r="F90" s="372"/>
      <c r="G90" s="398" t="s">
        <v>311</v>
      </c>
      <c r="H90" s="398" t="s">
        <v>312</v>
      </c>
      <c r="I90" s="398" t="s">
        <v>35</v>
      </c>
      <c r="J90" s="372"/>
      <c r="K90" s="372"/>
      <c r="L90" s="372"/>
      <c r="M90" s="372"/>
      <c r="N90" s="276"/>
      <c r="O90" s="276"/>
      <c r="P90" s="273"/>
      <c r="Q90" s="273"/>
      <c r="R90" s="273"/>
      <c r="S90" s="273"/>
      <c r="T90" s="273"/>
      <c r="U90" s="273"/>
      <c r="V90" s="273"/>
      <c r="W90" s="273"/>
      <c r="X90" s="273"/>
      <c r="Y90" s="273"/>
      <c r="Z90" s="273"/>
      <c r="AA90" s="273"/>
      <c r="AB90" s="273"/>
      <c r="AC90" s="273"/>
      <c r="AD90" s="273"/>
      <c r="AE90" s="273"/>
      <c r="AF90" s="273"/>
      <c r="AG90" s="273"/>
    </row>
    <row r="91" spans="1:33" ht="15.75" customHeight="1">
      <c r="A91" s="272"/>
      <c r="B91" s="272"/>
      <c r="C91" s="372"/>
      <c r="D91" s="372"/>
      <c r="E91" s="372"/>
      <c r="F91" s="372"/>
      <c r="G91" s="372"/>
      <c r="H91" s="372"/>
      <c r="I91" s="372"/>
      <c r="J91" s="372"/>
      <c r="K91" s="372"/>
      <c r="L91" s="372"/>
      <c r="M91" s="372"/>
      <c r="N91" s="276"/>
      <c r="O91" s="276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</row>
    <row r="92" spans="1:33" ht="15.75" customHeight="1">
      <c r="A92" s="272"/>
      <c r="B92" s="272"/>
      <c r="C92" s="372"/>
      <c r="D92" s="372"/>
      <c r="E92" s="372"/>
      <c r="F92" s="372"/>
      <c r="G92" s="372"/>
      <c r="H92" s="372"/>
      <c r="I92" s="372"/>
      <c r="J92" s="372"/>
      <c r="K92" s="372"/>
      <c r="L92" s="372"/>
      <c r="M92" s="372"/>
      <c r="N92" s="276"/>
      <c r="O92" s="276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</row>
    <row r="93" spans="1:33" ht="15.75" customHeight="1">
      <c r="A93" s="272"/>
      <c r="B93" s="272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276"/>
      <c r="O93" s="276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</row>
    <row r="94" spans="1:33" ht="15.75" customHeight="1">
      <c r="A94" s="272" t="s">
        <v>35</v>
      </c>
      <c r="B94" s="272" t="s">
        <v>286</v>
      </c>
      <c r="C94" s="283" t="s">
        <v>56</v>
      </c>
      <c r="D94" s="278">
        <v>4.5</v>
      </c>
      <c r="E94" s="279">
        <f t="shared" ref="E94:E99" si="32">D94*30</f>
        <v>135</v>
      </c>
      <c r="F94" s="279"/>
      <c r="G94" s="279"/>
      <c r="H94" s="279"/>
      <c r="I94" s="279"/>
      <c r="J94" s="279">
        <f t="shared" ref="J94:J99" si="33">E94-F94</f>
        <v>135</v>
      </c>
      <c r="K94" s="280">
        <f t="shared" ref="K94:K99" si="34">F94/18</f>
        <v>0</v>
      </c>
      <c r="L94" s="279" t="s">
        <v>317</v>
      </c>
      <c r="M94" s="280">
        <f t="shared" ref="M94:M100" si="35">F94/E94*100</f>
        <v>0</v>
      </c>
      <c r="N94" s="281"/>
      <c r="O94" s="282"/>
      <c r="P94" s="273"/>
      <c r="Q94" s="273"/>
      <c r="R94" s="273"/>
      <c r="S94" s="273"/>
      <c r="T94" s="273"/>
      <c r="U94" s="273"/>
      <c r="V94" s="273"/>
      <c r="W94" s="273"/>
      <c r="X94" s="273"/>
      <c r="Y94" s="273"/>
      <c r="Z94" s="273"/>
      <c r="AA94" s="273"/>
      <c r="AB94" s="273"/>
      <c r="AC94" s="273"/>
      <c r="AD94" s="273"/>
      <c r="AE94" s="273"/>
      <c r="AF94" s="273"/>
      <c r="AG94" s="273"/>
    </row>
    <row r="95" spans="1:33" ht="15.75" customHeight="1">
      <c r="A95" s="272" t="s">
        <v>35</v>
      </c>
      <c r="B95" s="272" t="s">
        <v>286</v>
      </c>
      <c r="C95" s="277" t="s">
        <v>341</v>
      </c>
      <c r="D95" s="280">
        <v>5</v>
      </c>
      <c r="E95" s="279">
        <f t="shared" si="32"/>
        <v>150</v>
      </c>
      <c r="F95" s="279">
        <f t="shared" ref="F95:F99" si="36">G95+H95+I95</f>
        <v>72</v>
      </c>
      <c r="G95" s="279">
        <v>36</v>
      </c>
      <c r="H95" s="279"/>
      <c r="I95" s="279">
        <v>36</v>
      </c>
      <c r="J95" s="279">
        <f t="shared" si="33"/>
        <v>78</v>
      </c>
      <c r="K95" s="280">
        <f t="shared" si="34"/>
        <v>4</v>
      </c>
      <c r="L95" s="279" t="s">
        <v>314</v>
      </c>
      <c r="M95" s="280">
        <f t="shared" si="35"/>
        <v>48</v>
      </c>
      <c r="N95" s="281"/>
      <c r="O95" s="282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  <c r="AE95" s="273"/>
      <c r="AF95" s="273"/>
      <c r="AG95" s="273"/>
    </row>
    <row r="96" spans="1:33" ht="15.75" customHeight="1">
      <c r="A96" s="272" t="s">
        <v>35</v>
      </c>
      <c r="B96" s="272" t="s">
        <v>286</v>
      </c>
      <c r="C96" s="277" t="s">
        <v>153</v>
      </c>
      <c r="D96" s="280">
        <v>5.5</v>
      </c>
      <c r="E96" s="279">
        <f t="shared" si="32"/>
        <v>165</v>
      </c>
      <c r="F96" s="279">
        <f t="shared" si="36"/>
        <v>72</v>
      </c>
      <c r="G96" s="279">
        <v>36</v>
      </c>
      <c r="H96" s="279">
        <v>36</v>
      </c>
      <c r="I96" s="279"/>
      <c r="J96" s="279">
        <f t="shared" si="33"/>
        <v>93</v>
      </c>
      <c r="K96" s="280">
        <f t="shared" si="34"/>
        <v>4</v>
      </c>
      <c r="L96" s="279" t="s">
        <v>314</v>
      </c>
      <c r="M96" s="280">
        <f t="shared" si="35"/>
        <v>43.636363636363633</v>
      </c>
      <c r="N96" s="281"/>
      <c r="O96" s="282"/>
      <c r="P96" s="273"/>
      <c r="Q96" s="273"/>
      <c r="R96" s="273"/>
      <c r="S96" s="273"/>
      <c r="T96" s="273"/>
      <c r="U96" s="273"/>
      <c r="V96" s="273"/>
      <c r="W96" s="273"/>
      <c r="X96" s="273"/>
      <c r="Y96" s="273"/>
      <c r="Z96" s="273"/>
      <c r="AA96" s="273"/>
      <c r="AB96" s="273"/>
      <c r="AC96" s="273"/>
      <c r="AD96" s="273"/>
      <c r="AE96" s="273"/>
      <c r="AF96" s="273"/>
      <c r="AG96" s="273"/>
    </row>
    <row r="97" spans="1:33" ht="15.75" customHeight="1">
      <c r="A97" s="272" t="s">
        <v>35</v>
      </c>
      <c r="B97" s="272" t="s">
        <v>330</v>
      </c>
      <c r="C97" s="277" t="s">
        <v>342</v>
      </c>
      <c r="D97" s="280">
        <v>5</v>
      </c>
      <c r="E97" s="279">
        <f t="shared" si="32"/>
        <v>150</v>
      </c>
      <c r="F97" s="279">
        <f t="shared" si="36"/>
        <v>72</v>
      </c>
      <c r="G97" s="279">
        <v>36</v>
      </c>
      <c r="H97" s="279"/>
      <c r="I97" s="279">
        <v>36</v>
      </c>
      <c r="J97" s="279">
        <f t="shared" si="33"/>
        <v>78</v>
      </c>
      <c r="K97" s="280">
        <f t="shared" si="34"/>
        <v>4</v>
      </c>
      <c r="L97" s="279" t="s">
        <v>314</v>
      </c>
      <c r="M97" s="280">
        <f t="shared" si="35"/>
        <v>48</v>
      </c>
      <c r="N97" s="281"/>
      <c r="O97" s="282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</row>
    <row r="98" spans="1:33" ht="15.75" customHeight="1">
      <c r="A98" s="272" t="s">
        <v>35</v>
      </c>
      <c r="B98" s="272" t="s">
        <v>330</v>
      </c>
      <c r="C98" s="277" t="s">
        <v>343</v>
      </c>
      <c r="D98" s="280">
        <v>5</v>
      </c>
      <c r="E98" s="279">
        <f t="shared" si="32"/>
        <v>150</v>
      </c>
      <c r="F98" s="279">
        <f t="shared" si="36"/>
        <v>72</v>
      </c>
      <c r="G98" s="279">
        <v>36</v>
      </c>
      <c r="H98" s="279"/>
      <c r="I98" s="279">
        <v>36</v>
      </c>
      <c r="J98" s="279">
        <f t="shared" si="33"/>
        <v>78</v>
      </c>
      <c r="K98" s="280">
        <f t="shared" si="34"/>
        <v>4</v>
      </c>
      <c r="L98" s="279" t="s">
        <v>317</v>
      </c>
      <c r="M98" s="280">
        <f t="shared" si="35"/>
        <v>48</v>
      </c>
      <c r="N98" s="281"/>
      <c r="O98" s="282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  <c r="AF98" s="273"/>
      <c r="AG98" s="273"/>
    </row>
    <row r="99" spans="1:33" ht="15.75" customHeight="1">
      <c r="A99" s="272" t="s">
        <v>35</v>
      </c>
      <c r="B99" s="272" t="s">
        <v>330</v>
      </c>
      <c r="C99" s="290" t="s">
        <v>344</v>
      </c>
      <c r="D99" s="291">
        <v>5</v>
      </c>
      <c r="E99" s="279">
        <f t="shared" si="32"/>
        <v>150</v>
      </c>
      <c r="F99" s="279">
        <f t="shared" si="36"/>
        <v>72</v>
      </c>
      <c r="G99" s="279">
        <v>36</v>
      </c>
      <c r="H99" s="279"/>
      <c r="I99" s="279">
        <v>36</v>
      </c>
      <c r="J99" s="279">
        <f t="shared" si="33"/>
        <v>78</v>
      </c>
      <c r="K99" s="280">
        <f t="shared" si="34"/>
        <v>4</v>
      </c>
      <c r="L99" s="279" t="s">
        <v>313</v>
      </c>
      <c r="M99" s="280">
        <f t="shared" si="35"/>
        <v>48</v>
      </c>
      <c r="N99" s="281"/>
      <c r="O99" s="282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  <c r="AF99" s="273"/>
      <c r="AG99" s="273"/>
    </row>
    <row r="100" spans="1:33" ht="15.75" customHeight="1">
      <c r="A100" s="272"/>
      <c r="B100" s="272"/>
      <c r="C100" s="283" t="s">
        <v>59</v>
      </c>
      <c r="D100" s="284">
        <f t="shared" ref="D100:K100" si="37">SUM(D94:D99)</f>
        <v>30</v>
      </c>
      <c r="E100" s="285">
        <f t="shared" si="37"/>
        <v>900</v>
      </c>
      <c r="F100" s="285">
        <f t="shared" si="37"/>
        <v>360</v>
      </c>
      <c r="G100" s="285">
        <f t="shared" si="37"/>
        <v>180</v>
      </c>
      <c r="H100" s="285">
        <f t="shared" si="37"/>
        <v>36</v>
      </c>
      <c r="I100" s="285">
        <f t="shared" si="37"/>
        <v>144</v>
      </c>
      <c r="J100" s="285">
        <f t="shared" si="37"/>
        <v>540</v>
      </c>
      <c r="K100" s="285">
        <f t="shared" si="37"/>
        <v>20</v>
      </c>
      <c r="L100" s="285"/>
      <c r="M100" s="280">
        <f t="shared" si="35"/>
        <v>40</v>
      </c>
      <c r="N100" s="281"/>
      <c r="O100" s="286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  <c r="AF100" s="273"/>
      <c r="AG100" s="273"/>
    </row>
    <row r="101" spans="1:33" ht="15.75" customHeight="1">
      <c r="A101" s="272"/>
      <c r="B101" s="272"/>
      <c r="C101" s="287" t="s">
        <v>320</v>
      </c>
      <c r="D101" s="288">
        <f>30-D100</f>
        <v>0</v>
      </c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73"/>
      <c r="Q101" s="273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  <c r="AE101" s="273"/>
      <c r="AF101" s="273"/>
      <c r="AG101" s="273"/>
    </row>
    <row r="102" spans="1:33" ht="15.75" customHeight="1">
      <c r="A102" s="272"/>
      <c r="B102" s="272"/>
      <c r="C102" s="287"/>
      <c r="D102" s="288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73"/>
      <c r="Q102" s="273"/>
      <c r="R102" s="273"/>
      <c r="S102" s="273"/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3"/>
      <c r="AF102" s="273"/>
      <c r="AG102" s="273"/>
    </row>
    <row r="103" spans="1:33" ht="15.75" customHeight="1">
      <c r="A103" s="272"/>
      <c r="B103" s="272"/>
      <c r="C103" s="287"/>
      <c r="D103" s="288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273"/>
      <c r="Q103" s="273"/>
      <c r="R103" s="273"/>
      <c r="S103" s="273"/>
      <c r="T103" s="273"/>
      <c r="U103" s="273"/>
      <c r="V103" s="273"/>
      <c r="W103" s="273"/>
      <c r="X103" s="273"/>
      <c r="Y103" s="273"/>
      <c r="Z103" s="273"/>
      <c r="AA103" s="273"/>
      <c r="AB103" s="273"/>
      <c r="AC103" s="273"/>
      <c r="AD103" s="273"/>
      <c r="AE103" s="273"/>
      <c r="AF103" s="273"/>
      <c r="AG103" s="273"/>
    </row>
    <row r="104" spans="1:33" ht="15.75" customHeight="1">
      <c r="A104" s="272"/>
      <c r="B104" s="272"/>
      <c r="C104" s="287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73"/>
      <c r="Q104" s="273"/>
      <c r="R104" s="273"/>
      <c r="S104" s="273"/>
      <c r="T104" s="273"/>
      <c r="U104" s="273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</row>
    <row r="105" spans="1:33" ht="15.75" customHeight="1">
      <c r="A105" s="272"/>
      <c r="B105" s="272"/>
      <c r="C105" s="274" t="s">
        <v>345</v>
      </c>
      <c r="D105" s="275"/>
      <c r="E105" s="275"/>
      <c r="F105" s="275"/>
      <c r="G105" s="275"/>
      <c r="H105" s="275"/>
      <c r="I105" s="275"/>
      <c r="J105" s="275"/>
      <c r="K105" s="275"/>
      <c r="L105" s="275"/>
      <c r="M105" s="275"/>
      <c r="N105" s="275"/>
      <c r="O105" s="275"/>
      <c r="P105" s="273"/>
      <c r="Q105" s="273"/>
      <c r="R105" s="273"/>
      <c r="S105" s="273"/>
      <c r="T105" s="273"/>
      <c r="U105" s="273"/>
      <c r="V105" s="273"/>
      <c r="W105" s="273"/>
      <c r="X105" s="273"/>
      <c r="Y105" s="273"/>
      <c r="Z105" s="273"/>
      <c r="AA105" s="273"/>
      <c r="AB105" s="273"/>
      <c r="AC105" s="273"/>
      <c r="AD105" s="273"/>
      <c r="AE105" s="273"/>
      <c r="AF105" s="273"/>
      <c r="AG105" s="273"/>
    </row>
    <row r="106" spans="1:33" ht="15.75" customHeight="1">
      <c r="A106" s="272"/>
      <c r="B106" s="272"/>
      <c r="C106" s="397" t="s">
        <v>301</v>
      </c>
      <c r="D106" s="398" t="s">
        <v>302</v>
      </c>
      <c r="E106" s="399" t="s">
        <v>303</v>
      </c>
      <c r="F106" s="303"/>
      <c r="G106" s="303"/>
      <c r="H106" s="303"/>
      <c r="I106" s="303"/>
      <c r="J106" s="304"/>
      <c r="K106" s="398" t="s">
        <v>304</v>
      </c>
      <c r="L106" s="398" t="s">
        <v>305</v>
      </c>
      <c r="M106" s="398" t="s">
        <v>306</v>
      </c>
      <c r="N106" s="276"/>
      <c r="O106" s="276"/>
      <c r="P106" s="273"/>
      <c r="Q106" s="273"/>
      <c r="R106" s="273"/>
      <c r="S106" s="273"/>
      <c r="T106" s="273"/>
      <c r="U106" s="273"/>
      <c r="V106" s="273"/>
      <c r="W106" s="273"/>
      <c r="X106" s="273"/>
      <c r="Y106" s="273"/>
      <c r="Z106" s="273"/>
      <c r="AA106" s="273"/>
      <c r="AB106" s="273"/>
      <c r="AC106" s="273"/>
      <c r="AD106" s="273"/>
      <c r="AE106" s="273"/>
      <c r="AF106" s="273"/>
      <c r="AG106" s="273"/>
    </row>
    <row r="107" spans="1:33" ht="15.75" customHeight="1">
      <c r="A107" s="272"/>
      <c r="B107" s="272"/>
      <c r="C107" s="372"/>
      <c r="D107" s="372"/>
      <c r="E107" s="398" t="s">
        <v>70</v>
      </c>
      <c r="F107" s="400" t="s">
        <v>307</v>
      </c>
      <c r="G107" s="303"/>
      <c r="H107" s="303"/>
      <c r="I107" s="304"/>
      <c r="J107" s="398" t="s">
        <v>322</v>
      </c>
      <c r="K107" s="372"/>
      <c r="L107" s="372"/>
      <c r="M107" s="372"/>
      <c r="N107" s="276"/>
      <c r="O107" s="276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  <c r="Z107" s="273"/>
      <c r="AA107" s="273"/>
      <c r="AB107" s="273"/>
      <c r="AC107" s="273"/>
      <c r="AD107" s="273"/>
      <c r="AE107" s="273"/>
      <c r="AF107" s="273"/>
      <c r="AG107" s="273"/>
    </row>
    <row r="108" spans="1:33" ht="15.75" customHeight="1">
      <c r="A108" s="272"/>
      <c r="B108" s="272"/>
      <c r="C108" s="372"/>
      <c r="D108" s="372"/>
      <c r="E108" s="372"/>
      <c r="F108" s="398" t="s">
        <v>309</v>
      </c>
      <c r="G108" s="399" t="s">
        <v>310</v>
      </c>
      <c r="H108" s="303"/>
      <c r="I108" s="304"/>
      <c r="J108" s="372"/>
      <c r="K108" s="372"/>
      <c r="L108" s="372"/>
      <c r="M108" s="372"/>
      <c r="N108" s="276"/>
      <c r="O108" s="276"/>
      <c r="P108" s="273"/>
      <c r="Q108" s="273"/>
      <c r="R108" s="273"/>
      <c r="S108" s="273"/>
      <c r="T108" s="273"/>
      <c r="U108" s="273"/>
      <c r="V108" s="273"/>
      <c r="W108" s="273"/>
      <c r="X108" s="273"/>
      <c r="Y108" s="273"/>
      <c r="Z108" s="273"/>
      <c r="AA108" s="273"/>
      <c r="AB108" s="273"/>
      <c r="AC108" s="273"/>
      <c r="AD108" s="273"/>
      <c r="AE108" s="273"/>
      <c r="AF108" s="273"/>
      <c r="AG108" s="273"/>
    </row>
    <row r="109" spans="1:33" ht="15.75" customHeight="1">
      <c r="A109" s="272"/>
      <c r="B109" s="272"/>
      <c r="C109" s="372"/>
      <c r="D109" s="372"/>
      <c r="E109" s="372"/>
      <c r="F109" s="372"/>
      <c r="G109" s="398" t="s">
        <v>311</v>
      </c>
      <c r="H109" s="398" t="s">
        <v>312</v>
      </c>
      <c r="I109" s="398" t="s">
        <v>35</v>
      </c>
      <c r="J109" s="372"/>
      <c r="K109" s="372"/>
      <c r="L109" s="372"/>
      <c r="M109" s="372"/>
      <c r="N109" s="276"/>
      <c r="O109" s="276"/>
      <c r="P109" s="273"/>
      <c r="Q109" s="273"/>
      <c r="R109" s="273"/>
      <c r="S109" s="273"/>
      <c r="T109" s="273"/>
      <c r="U109" s="273"/>
      <c r="V109" s="273"/>
      <c r="W109" s="273"/>
      <c r="X109" s="273"/>
      <c r="Y109" s="273"/>
      <c r="Z109" s="273"/>
      <c r="AA109" s="273"/>
      <c r="AB109" s="273"/>
      <c r="AC109" s="273"/>
      <c r="AD109" s="273"/>
      <c r="AE109" s="273"/>
      <c r="AF109" s="273"/>
      <c r="AG109" s="273"/>
    </row>
    <row r="110" spans="1:33" ht="15.75" customHeight="1">
      <c r="A110" s="272"/>
      <c r="B110" s="272"/>
      <c r="C110" s="372"/>
      <c r="D110" s="372"/>
      <c r="E110" s="372"/>
      <c r="F110" s="372"/>
      <c r="G110" s="372"/>
      <c r="H110" s="372"/>
      <c r="I110" s="372"/>
      <c r="J110" s="372"/>
      <c r="K110" s="372"/>
      <c r="L110" s="372"/>
      <c r="M110" s="372"/>
      <c r="N110" s="276"/>
      <c r="O110" s="276"/>
      <c r="P110" s="273"/>
      <c r="Q110" s="273"/>
      <c r="R110" s="273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</row>
    <row r="111" spans="1:33" ht="15.75" customHeight="1">
      <c r="A111" s="272"/>
      <c r="B111" s="272"/>
      <c r="C111" s="372"/>
      <c r="D111" s="372"/>
      <c r="E111" s="372"/>
      <c r="F111" s="372"/>
      <c r="G111" s="372"/>
      <c r="H111" s="372"/>
      <c r="I111" s="372"/>
      <c r="J111" s="372"/>
      <c r="K111" s="372"/>
      <c r="L111" s="372"/>
      <c r="M111" s="372"/>
      <c r="N111" s="276"/>
      <c r="O111" s="276"/>
      <c r="P111" s="273"/>
      <c r="Q111" s="273"/>
      <c r="R111" s="273"/>
      <c r="S111" s="273"/>
      <c r="T111" s="273"/>
      <c r="U111" s="273"/>
      <c r="V111" s="273"/>
      <c r="W111" s="273"/>
      <c r="X111" s="273"/>
      <c r="Y111" s="273"/>
      <c r="Z111" s="273"/>
      <c r="AA111" s="273"/>
      <c r="AB111" s="273"/>
      <c r="AC111" s="273"/>
      <c r="AD111" s="273"/>
      <c r="AE111" s="273"/>
      <c r="AF111" s="273"/>
      <c r="AG111" s="273"/>
    </row>
    <row r="112" spans="1:33" ht="15.75" customHeight="1">
      <c r="A112" s="272"/>
      <c r="B112" s="272"/>
      <c r="C112" s="394"/>
      <c r="D112" s="394"/>
      <c r="E112" s="394"/>
      <c r="F112" s="394"/>
      <c r="G112" s="394"/>
      <c r="H112" s="394"/>
      <c r="I112" s="394"/>
      <c r="J112" s="394"/>
      <c r="K112" s="394"/>
      <c r="L112" s="394"/>
      <c r="M112" s="394"/>
      <c r="N112" s="276"/>
      <c r="O112" s="276"/>
      <c r="P112" s="273"/>
      <c r="Q112" s="273"/>
      <c r="R112" s="273"/>
      <c r="S112" s="273"/>
      <c r="T112" s="273"/>
      <c r="U112" s="273"/>
      <c r="V112" s="273"/>
      <c r="W112" s="273"/>
      <c r="X112" s="273"/>
      <c r="Y112" s="273"/>
      <c r="Z112" s="273"/>
      <c r="AA112" s="273"/>
      <c r="AB112" s="273"/>
      <c r="AC112" s="273"/>
      <c r="AD112" s="273"/>
      <c r="AE112" s="273"/>
      <c r="AF112" s="273"/>
      <c r="AG112" s="273"/>
    </row>
    <row r="113" spans="1:33" ht="15.75" customHeight="1">
      <c r="A113" s="272" t="s">
        <v>35</v>
      </c>
      <c r="B113" s="272" t="s">
        <v>286</v>
      </c>
      <c r="C113" s="277" t="s">
        <v>155</v>
      </c>
      <c r="D113" s="278">
        <v>4.5</v>
      </c>
      <c r="E113" s="279">
        <f t="shared" ref="E113:E119" si="38">D113*30</f>
        <v>135</v>
      </c>
      <c r="F113" s="279">
        <f t="shared" ref="F113:F119" si="39">G113+H113+I113</f>
        <v>60</v>
      </c>
      <c r="G113" s="279">
        <v>30</v>
      </c>
      <c r="H113" s="279"/>
      <c r="I113" s="279">
        <v>30</v>
      </c>
      <c r="J113" s="279">
        <f t="shared" ref="J113:J119" si="40">E113-F113</f>
        <v>75</v>
      </c>
      <c r="K113" s="280">
        <f t="shared" ref="K113:K119" si="41">F113/15</f>
        <v>4</v>
      </c>
      <c r="L113" s="279" t="s">
        <v>317</v>
      </c>
      <c r="M113" s="280">
        <f t="shared" ref="M113:M119" si="42">F113/E113*100</f>
        <v>44.444444444444443</v>
      </c>
      <c r="N113" s="281"/>
      <c r="O113" s="282"/>
      <c r="P113" s="273"/>
      <c r="Q113" s="273"/>
      <c r="R113" s="273"/>
      <c r="S113" s="273"/>
      <c r="T113" s="273"/>
      <c r="U113" s="273"/>
      <c r="V113" s="273"/>
      <c r="W113" s="273"/>
      <c r="X113" s="273"/>
      <c r="Y113" s="273"/>
      <c r="Z113" s="273"/>
      <c r="AA113" s="273"/>
      <c r="AB113" s="273"/>
      <c r="AC113" s="273"/>
      <c r="AD113" s="273"/>
      <c r="AE113" s="273"/>
      <c r="AF113" s="273"/>
      <c r="AG113" s="273"/>
    </row>
    <row r="114" spans="1:33" ht="15.75" customHeight="1">
      <c r="A114" s="272" t="s">
        <v>35</v>
      </c>
      <c r="B114" s="272" t="s">
        <v>286</v>
      </c>
      <c r="C114" s="277" t="s">
        <v>158</v>
      </c>
      <c r="D114" s="278">
        <v>1.5</v>
      </c>
      <c r="E114" s="279">
        <f t="shared" si="38"/>
        <v>45</v>
      </c>
      <c r="F114" s="279">
        <f t="shared" si="39"/>
        <v>0</v>
      </c>
      <c r="G114" s="279"/>
      <c r="H114" s="279"/>
      <c r="I114" s="279"/>
      <c r="J114" s="279">
        <f t="shared" si="40"/>
        <v>45</v>
      </c>
      <c r="K114" s="280">
        <f t="shared" si="41"/>
        <v>0</v>
      </c>
      <c r="L114" s="279" t="s">
        <v>317</v>
      </c>
      <c r="M114" s="280">
        <f t="shared" si="42"/>
        <v>0</v>
      </c>
      <c r="N114" s="281"/>
      <c r="O114" s="282"/>
      <c r="P114" s="273"/>
      <c r="Q114" s="273"/>
      <c r="R114" s="273"/>
      <c r="S114" s="273"/>
      <c r="T114" s="273"/>
      <c r="U114" s="273"/>
      <c r="V114" s="273"/>
      <c r="W114" s="273"/>
      <c r="X114" s="273"/>
      <c r="Y114" s="273"/>
      <c r="Z114" s="273"/>
      <c r="AA114" s="273"/>
      <c r="AB114" s="273"/>
      <c r="AC114" s="273"/>
      <c r="AD114" s="273"/>
      <c r="AE114" s="273"/>
      <c r="AF114" s="273"/>
      <c r="AG114" s="273"/>
    </row>
    <row r="115" spans="1:33" ht="15.75" customHeight="1">
      <c r="A115" s="272" t="s">
        <v>35</v>
      </c>
      <c r="B115" s="272" t="s">
        <v>286</v>
      </c>
      <c r="C115" s="277" t="s">
        <v>161</v>
      </c>
      <c r="D115" s="280">
        <v>5</v>
      </c>
      <c r="E115" s="279">
        <f t="shared" si="38"/>
        <v>150</v>
      </c>
      <c r="F115" s="279">
        <f t="shared" si="39"/>
        <v>60</v>
      </c>
      <c r="G115" s="279">
        <v>30</v>
      </c>
      <c r="H115" s="279"/>
      <c r="I115" s="279">
        <v>30</v>
      </c>
      <c r="J115" s="279">
        <f t="shared" si="40"/>
        <v>90</v>
      </c>
      <c r="K115" s="280">
        <f t="shared" si="41"/>
        <v>4</v>
      </c>
      <c r="L115" s="279" t="s">
        <v>314</v>
      </c>
      <c r="M115" s="280">
        <f t="shared" si="42"/>
        <v>40</v>
      </c>
      <c r="N115" s="281"/>
      <c r="O115" s="282"/>
      <c r="P115" s="273"/>
      <c r="Q115" s="273"/>
      <c r="R115" s="273"/>
      <c r="S115" s="273"/>
      <c r="T115" s="273"/>
      <c r="U115" s="273"/>
      <c r="V115" s="273"/>
      <c r="W115" s="273"/>
      <c r="X115" s="273"/>
      <c r="Y115" s="273"/>
      <c r="Z115" s="273"/>
      <c r="AA115" s="273"/>
      <c r="AB115" s="273"/>
      <c r="AC115" s="273"/>
      <c r="AD115" s="273"/>
      <c r="AE115" s="273"/>
      <c r="AF115" s="273"/>
      <c r="AG115" s="273"/>
    </row>
    <row r="116" spans="1:33" ht="15.75" customHeight="1">
      <c r="A116" s="272" t="s">
        <v>35</v>
      </c>
      <c r="B116" s="272" t="s">
        <v>330</v>
      </c>
      <c r="C116" s="277" t="s">
        <v>346</v>
      </c>
      <c r="D116" s="280">
        <v>5</v>
      </c>
      <c r="E116" s="279">
        <f t="shared" si="38"/>
        <v>150</v>
      </c>
      <c r="F116" s="279">
        <f t="shared" si="39"/>
        <v>60</v>
      </c>
      <c r="G116" s="279">
        <v>30</v>
      </c>
      <c r="H116" s="279"/>
      <c r="I116" s="279">
        <v>30</v>
      </c>
      <c r="J116" s="279">
        <f t="shared" si="40"/>
        <v>90</v>
      </c>
      <c r="K116" s="280">
        <f t="shared" si="41"/>
        <v>4</v>
      </c>
      <c r="L116" s="279" t="s">
        <v>314</v>
      </c>
      <c r="M116" s="280">
        <f t="shared" si="42"/>
        <v>40</v>
      </c>
      <c r="N116" s="281"/>
      <c r="O116" s="282"/>
      <c r="P116" s="273"/>
      <c r="Q116" s="273"/>
      <c r="R116" s="273"/>
      <c r="S116" s="273"/>
      <c r="T116" s="273"/>
      <c r="U116" s="273"/>
      <c r="V116" s="273"/>
      <c r="W116" s="273"/>
      <c r="X116" s="273"/>
      <c r="Y116" s="273"/>
      <c r="Z116" s="273"/>
      <c r="AA116" s="273"/>
      <c r="AB116" s="273"/>
      <c r="AC116" s="273"/>
      <c r="AD116" s="273"/>
      <c r="AE116" s="273"/>
      <c r="AF116" s="273"/>
      <c r="AG116" s="273"/>
    </row>
    <row r="117" spans="1:33" ht="24" customHeight="1">
      <c r="A117" s="272" t="s">
        <v>35</v>
      </c>
      <c r="B117" s="272" t="s">
        <v>330</v>
      </c>
      <c r="C117" s="277" t="s">
        <v>347</v>
      </c>
      <c r="D117" s="280">
        <v>4</v>
      </c>
      <c r="E117" s="279">
        <f t="shared" si="38"/>
        <v>120</v>
      </c>
      <c r="F117" s="279">
        <f t="shared" si="39"/>
        <v>45</v>
      </c>
      <c r="G117" s="279"/>
      <c r="H117" s="279"/>
      <c r="I117" s="279">
        <v>45</v>
      </c>
      <c r="J117" s="279">
        <f t="shared" si="40"/>
        <v>75</v>
      </c>
      <c r="K117" s="280">
        <f t="shared" si="41"/>
        <v>3</v>
      </c>
      <c r="L117" s="279" t="s">
        <v>317</v>
      </c>
      <c r="M117" s="280">
        <f t="shared" si="42"/>
        <v>37.5</v>
      </c>
      <c r="N117" s="281"/>
      <c r="O117" s="282"/>
      <c r="P117" s="273"/>
      <c r="Q117" s="273"/>
      <c r="R117" s="273"/>
      <c r="S117" s="273"/>
      <c r="T117" s="273"/>
      <c r="U117" s="273"/>
      <c r="V117" s="273"/>
      <c r="W117" s="273"/>
      <c r="X117" s="273"/>
      <c r="Y117" s="273"/>
      <c r="Z117" s="273"/>
      <c r="AA117" s="273"/>
      <c r="AB117" s="273"/>
      <c r="AC117" s="273"/>
      <c r="AD117" s="273"/>
      <c r="AE117" s="273"/>
      <c r="AF117" s="273"/>
      <c r="AG117" s="273"/>
    </row>
    <row r="118" spans="1:33" ht="15.75" customHeight="1">
      <c r="A118" s="272" t="s">
        <v>35</v>
      </c>
      <c r="B118" s="272" t="s">
        <v>330</v>
      </c>
      <c r="C118" s="277" t="s">
        <v>348</v>
      </c>
      <c r="D118" s="280">
        <v>5</v>
      </c>
      <c r="E118" s="279">
        <f t="shared" si="38"/>
        <v>150</v>
      </c>
      <c r="F118" s="279">
        <f t="shared" si="39"/>
        <v>60</v>
      </c>
      <c r="G118" s="279">
        <v>30</v>
      </c>
      <c r="H118" s="279"/>
      <c r="I118" s="279">
        <v>30</v>
      </c>
      <c r="J118" s="279">
        <f t="shared" si="40"/>
        <v>90</v>
      </c>
      <c r="K118" s="280">
        <f t="shared" si="41"/>
        <v>4</v>
      </c>
      <c r="L118" s="279" t="s">
        <v>317</v>
      </c>
      <c r="M118" s="280">
        <f t="shared" si="42"/>
        <v>40</v>
      </c>
      <c r="N118" s="281"/>
      <c r="O118" s="282"/>
      <c r="P118" s="273"/>
      <c r="Q118" s="273"/>
      <c r="R118" s="273"/>
      <c r="S118" s="273"/>
      <c r="T118" s="273"/>
      <c r="U118" s="273"/>
      <c r="V118" s="273"/>
      <c r="W118" s="273"/>
      <c r="X118" s="273"/>
      <c r="Y118" s="273"/>
      <c r="Z118" s="273"/>
      <c r="AA118" s="273"/>
      <c r="AB118" s="273"/>
      <c r="AC118" s="273"/>
      <c r="AD118" s="273"/>
      <c r="AE118" s="273"/>
      <c r="AF118" s="273"/>
      <c r="AG118" s="273"/>
    </row>
    <row r="119" spans="1:33" ht="15.75" customHeight="1">
      <c r="A119" s="272" t="s">
        <v>35</v>
      </c>
      <c r="B119" s="272" t="s">
        <v>330</v>
      </c>
      <c r="C119" s="277" t="s">
        <v>349</v>
      </c>
      <c r="D119" s="280">
        <v>5</v>
      </c>
      <c r="E119" s="279">
        <f t="shared" si="38"/>
        <v>150</v>
      </c>
      <c r="F119" s="279">
        <f t="shared" si="39"/>
        <v>60</v>
      </c>
      <c r="G119" s="279">
        <v>30</v>
      </c>
      <c r="H119" s="279"/>
      <c r="I119" s="279">
        <v>30</v>
      </c>
      <c r="J119" s="279">
        <f t="shared" si="40"/>
        <v>90</v>
      </c>
      <c r="K119" s="280">
        <f t="shared" si="41"/>
        <v>4</v>
      </c>
      <c r="L119" s="279" t="s">
        <v>317</v>
      </c>
      <c r="M119" s="280">
        <f t="shared" si="42"/>
        <v>40</v>
      </c>
      <c r="N119" s="281"/>
      <c r="O119" s="282"/>
      <c r="P119" s="273"/>
      <c r="Q119" s="273"/>
      <c r="R119" s="273"/>
      <c r="S119" s="273"/>
      <c r="T119" s="273"/>
      <c r="U119" s="273"/>
      <c r="V119" s="273"/>
      <c r="W119" s="273"/>
      <c r="X119" s="273"/>
      <c r="Y119" s="273"/>
      <c r="Z119" s="273"/>
      <c r="AA119" s="273"/>
      <c r="AB119" s="273"/>
      <c r="AC119" s="273"/>
      <c r="AD119" s="273"/>
      <c r="AE119" s="273"/>
      <c r="AF119" s="273"/>
      <c r="AG119" s="273"/>
    </row>
    <row r="120" spans="1:33" ht="15.75" customHeight="1">
      <c r="A120" s="272"/>
      <c r="B120" s="272"/>
      <c r="C120" s="283" t="s">
        <v>59</v>
      </c>
      <c r="D120" s="284">
        <f t="shared" ref="D120:M120" si="43">SUM(D113:D119)</f>
        <v>30</v>
      </c>
      <c r="E120" s="285">
        <f t="shared" si="43"/>
        <v>900</v>
      </c>
      <c r="F120" s="285">
        <f t="shared" si="43"/>
        <v>345</v>
      </c>
      <c r="G120" s="285">
        <f t="shared" si="43"/>
        <v>150</v>
      </c>
      <c r="H120" s="285">
        <f t="shared" si="43"/>
        <v>0</v>
      </c>
      <c r="I120" s="285">
        <f t="shared" si="43"/>
        <v>195</v>
      </c>
      <c r="J120" s="285">
        <f t="shared" si="43"/>
        <v>555</v>
      </c>
      <c r="K120" s="285">
        <f t="shared" si="43"/>
        <v>23</v>
      </c>
      <c r="L120" s="285">
        <f t="shared" si="43"/>
        <v>0</v>
      </c>
      <c r="M120" s="285">
        <f t="shared" si="43"/>
        <v>241.94444444444446</v>
      </c>
      <c r="N120" s="286"/>
      <c r="O120" s="286"/>
      <c r="P120" s="273"/>
      <c r="Q120" s="273"/>
      <c r="R120" s="273"/>
      <c r="S120" s="273"/>
      <c r="T120" s="273"/>
      <c r="U120" s="273"/>
      <c r="V120" s="273"/>
      <c r="W120" s="273"/>
      <c r="X120" s="273"/>
      <c r="Y120" s="273"/>
      <c r="Z120" s="273"/>
      <c r="AA120" s="273"/>
      <c r="AB120" s="273"/>
      <c r="AC120" s="273"/>
      <c r="AD120" s="273"/>
      <c r="AE120" s="273"/>
      <c r="AF120" s="273"/>
      <c r="AG120" s="273"/>
    </row>
    <row r="121" spans="1:33" ht="15.75" customHeight="1">
      <c r="A121" s="272"/>
      <c r="B121" s="272"/>
      <c r="C121" s="287" t="s">
        <v>320</v>
      </c>
      <c r="D121" s="288">
        <f>30-D120</f>
        <v>0</v>
      </c>
      <c r="E121" s="275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  <c r="P121" s="273"/>
      <c r="Q121" s="273"/>
      <c r="R121" s="273"/>
      <c r="S121" s="273"/>
      <c r="T121" s="273"/>
      <c r="U121" s="273"/>
      <c r="V121" s="273"/>
      <c r="W121" s="273"/>
      <c r="X121" s="273"/>
      <c r="Y121" s="273"/>
      <c r="Z121" s="273"/>
      <c r="AA121" s="273"/>
      <c r="AB121" s="273"/>
      <c r="AC121" s="273"/>
      <c r="AD121" s="273"/>
      <c r="AE121" s="273"/>
      <c r="AF121" s="273"/>
      <c r="AG121" s="273"/>
    </row>
    <row r="122" spans="1:33" ht="15.75" customHeight="1">
      <c r="A122" s="272"/>
      <c r="B122" s="272"/>
      <c r="C122" s="274" t="s">
        <v>350</v>
      </c>
      <c r="D122" s="275"/>
      <c r="E122" s="275"/>
      <c r="F122" s="275"/>
      <c r="G122" s="275"/>
      <c r="H122" s="275"/>
      <c r="I122" s="275"/>
      <c r="J122" s="275"/>
      <c r="K122" s="275"/>
      <c r="L122" s="275"/>
      <c r="M122" s="275"/>
      <c r="N122" s="275"/>
      <c r="O122" s="275"/>
      <c r="P122" s="273"/>
      <c r="Q122" s="273"/>
      <c r="R122" s="273"/>
      <c r="S122" s="273"/>
      <c r="T122" s="273"/>
      <c r="U122" s="273"/>
      <c r="V122" s="273"/>
      <c r="W122" s="273"/>
      <c r="X122" s="273"/>
      <c r="Y122" s="273"/>
      <c r="Z122" s="273"/>
      <c r="AA122" s="273"/>
      <c r="AB122" s="273"/>
      <c r="AC122" s="273"/>
      <c r="AD122" s="273"/>
      <c r="AE122" s="273"/>
      <c r="AF122" s="273"/>
      <c r="AG122" s="273"/>
    </row>
    <row r="123" spans="1:33" ht="15.75" customHeight="1">
      <c r="A123" s="272"/>
      <c r="B123" s="272"/>
      <c r="C123" s="397" t="s">
        <v>301</v>
      </c>
      <c r="D123" s="398" t="s">
        <v>302</v>
      </c>
      <c r="E123" s="399" t="s">
        <v>303</v>
      </c>
      <c r="F123" s="303"/>
      <c r="G123" s="303"/>
      <c r="H123" s="303"/>
      <c r="I123" s="303"/>
      <c r="J123" s="304"/>
      <c r="K123" s="398" t="s">
        <v>304</v>
      </c>
      <c r="L123" s="398" t="s">
        <v>305</v>
      </c>
      <c r="M123" s="398" t="s">
        <v>306</v>
      </c>
      <c r="N123" s="276"/>
      <c r="O123" s="276"/>
      <c r="P123" s="273"/>
      <c r="Q123" s="273"/>
      <c r="R123" s="273"/>
      <c r="S123" s="273"/>
      <c r="T123" s="273"/>
      <c r="U123" s="273"/>
      <c r="V123" s="273"/>
      <c r="W123" s="273"/>
      <c r="X123" s="273"/>
      <c r="Y123" s="273"/>
      <c r="Z123" s="273"/>
      <c r="AA123" s="273"/>
      <c r="AB123" s="273"/>
      <c r="AC123" s="273"/>
      <c r="AD123" s="273"/>
      <c r="AE123" s="273"/>
      <c r="AF123" s="273"/>
      <c r="AG123" s="273"/>
    </row>
    <row r="124" spans="1:33" ht="15.75" customHeight="1">
      <c r="A124" s="272"/>
      <c r="B124" s="272"/>
      <c r="C124" s="372"/>
      <c r="D124" s="372"/>
      <c r="E124" s="398" t="s">
        <v>70</v>
      </c>
      <c r="F124" s="400" t="s">
        <v>307</v>
      </c>
      <c r="G124" s="303"/>
      <c r="H124" s="303"/>
      <c r="I124" s="304"/>
      <c r="J124" s="398" t="s">
        <v>322</v>
      </c>
      <c r="K124" s="372"/>
      <c r="L124" s="372"/>
      <c r="M124" s="372"/>
      <c r="N124" s="276"/>
      <c r="O124" s="276"/>
      <c r="P124" s="273"/>
      <c r="Q124" s="273"/>
      <c r="R124" s="273"/>
      <c r="S124" s="273"/>
      <c r="T124" s="273"/>
      <c r="U124" s="273"/>
      <c r="V124" s="273"/>
      <c r="W124" s="273"/>
      <c r="X124" s="273"/>
      <c r="Y124" s="273"/>
      <c r="Z124" s="273"/>
      <c r="AA124" s="273"/>
      <c r="AB124" s="273"/>
      <c r="AC124" s="273"/>
      <c r="AD124" s="273"/>
      <c r="AE124" s="273"/>
      <c r="AF124" s="273"/>
      <c r="AG124" s="273"/>
    </row>
    <row r="125" spans="1:33" ht="15.75" customHeight="1">
      <c r="A125" s="272"/>
      <c r="B125" s="272"/>
      <c r="C125" s="372"/>
      <c r="D125" s="372"/>
      <c r="E125" s="372"/>
      <c r="F125" s="398" t="s">
        <v>309</v>
      </c>
      <c r="G125" s="399" t="s">
        <v>310</v>
      </c>
      <c r="H125" s="303"/>
      <c r="I125" s="304"/>
      <c r="J125" s="372"/>
      <c r="K125" s="372"/>
      <c r="L125" s="372"/>
      <c r="M125" s="372"/>
      <c r="N125" s="276"/>
      <c r="O125" s="276"/>
      <c r="P125" s="273"/>
      <c r="Q125" s="273"/>
      <c r="R125" s="273"/>
      <c r="S125" s="273"/>
      <c r="T125" s="273"/>
      <c r="U125" s="273"/>
      <c r="V125" s="273"/>
      <c r="W125" s="273"/>
      <c r="X125" s="273"/>
      <c r="Y125" s="273"/>
      <c r="Z125" s="273"/>
      <c r="AA125" s="273"/>
      <c r="AB125" s="273"/>
      <c r="AC125" s="273"/>
      <c r="AD125" s="273"/>
      <c r="AE125" s="273"/>
      <c r="AF125" s="273"/>
      <c r="AG125" s="273"/>
    </row>
    <row r="126" spans="1:33" ht="15.75" customHeight="1">
      <c r="A126" s="272"/>
      <c r="B126" s="272"/>
      <c r="C126" s="372"/>
      <c r="D126" s="372"/>
      <c r="E126" s="372"/>
      <c r="F126" s="372"/>
      <c r="G126" s="398" t="s">
        <v>311</v>
      </c>
      <c r="H126" s="398" t="s">
        <v>312</v>
      </c>
      <c r="I126" s="398" t="s">
        <v>35</v>
      </c>
      <c r="J126" s="372"/>
      <c r="K126" s="372"/>
      <c r="L126" s="372"/>
      <c r="M126" s="372"/>
      <c r="N126" s="276"/>
      <c r="O126" s="276"/>
      <c r="P126" s="273"/>
      <c r="Q126" s="273"/>
      <c r="R126" s="273"/>
      <c r="S126" s="273"/>
      <c r="T126" s="273"/>
      <c r="U126" s="273"/>
      <c r="V126" s="273"/>
      <c r="W126" s="273"/>
      <c r="X126" s="273"/>
      <c r="Y126" s="273"/>
      <c r="Z126" s="273"/>
      <c r="AA126" s="273"/>
      <c r="AB126" s="273"/>
      <c r="AC126" s="273"/>
      <c r="AD126" s="273"/>
      <c r="AE126" s="273"/>
      <c r="AF126" s="273"/>
      <c r="AG126" s="273"/>
    </row>
    <row r="127" spans="1:33" ht="15.75" customHeight="1">
      <c r="A127" s="272"/>
      <c r="B127" s="272"/>
      <c r="C127" s="372"/>
      <c r="D127" s="372"/>
      <c r="E127" s="372"/>
      <c r="F127" s="372"/>
      <c r="G127" s="372"/>
      <c r="H127" s="372"/>
      <c r="I127" s="372"/>
      <c r="J127" s="372"/>
      <c r="K127" s="372"/>
      <c r="L127" s="372"/>
      <c r="M127" s="372"/>
      <c r="N127" s="276"/>
      <c r="O127" s="276"/>
      <c r="P127" s="273"/>
      <c r="Q127" s="273"/>
      <c r="R127" s="273"/>
      <c r="S127" s="273"/>
      <c r="T127" s="273"/>
      <c r="U127" s="273"/>
      <c r="V127" s="273"/>
      <c r="W127" s="273"/>
      <c r="X127" s="273"/>
      <c r="Y127" s="273"/>
      <c r="Z127" s="273"/>
      <c r="AA127" s="273"/>
      <c r="AB127" s="273"/>
      <c r="AC127" s="273"/>
      <c r="AD127" s="273"/>
      <c r="AE127" s="273"/>
      <c r="AF127" s="273"/>
      <c r="AG127" s="273"/>
    </row>
    <row r="128" spans="1:33" ht="15.75" customHeight="1">
      <c r="A128" s="272"/>
      <c r="B128" s="272"/>
      <c r="C128" s="372"/>
      <c r="D128" s="372"/>
      <c r="E128" s="372"/>
      <c r="F128" s="372"/>
      <c r="G128" s="372"/>
      <c r="H128" s="372"/>
      <c r="I128" s="372"/>
      <c r="J128" s="372"/>
      <c r="K128" s="372"/>
      <c r="L128" s="372"/>
      <c r="M128" s="372"/>
      <c r="N128" s="276"/>
      <c r="O128" s="276"/>
      <c r="P128" s="273"/>
      <c r="Q128" s="273"/>
      <c r="R128" s="273"/>
      <c r="S128" s="273"/>
      <c r="T128" s="273"/>
      <c r="U128" s="273"/>
      <c r="V128" s="273"/>
      <c r="W128" s="273"/>
      <c r="X128" s="273"/>
      <c r="Y128" s="273"/>
      <c r="Z128" s="273"/>
      <c r="AA128" s="273"/>
      <c r="AB128" s="273"/>
      <c r="AC128" s="273"/>
      <c r="AD128" s="273"/>
      <c r="AE128" s="273"/>
      <c r="AF128" s="273"/>
      <c r="AG128" s="273"/>
    </row>
    <row r="129" spans="1:33" ht="15.75" customHeight="1">
      <c r="A129" s="272"/>
      <c r="B129" s="272"/>
      <c r="C129" s="394"/>
      <c r="D129" s="394"/>
      <c r="E129" s="394"/>
      <c r="F129" s="394"/>
      <c r="G129" s="394"/>
      <c r="H129" s="394"/>
      <c r="I129" s="394"/>
      <c r="J129" s="394"/>
      <c r="K129" s="394"/>
      <c r="L129" s="394"/>
      <c r="M129" s="394"/>
      <c r="N129" s="276"/>
      <c r="O129" s="276"/>
      <c r="P129" s="273"/>
      <c r="Q129" s="273"/>
      <c r="R129" s="273"/>
      <c r="S129" s="273"/>
      <c r="T129" s="273"/>
      <c r="U129" s="273"/>
      <c r="V129" s="273"/>
      <c r="W129" s="273"/>
      <c r="X129" s="273"/>
      <c r="Y129" s="273"/>
      <c r="Z129" s="273"/>
      <c r="AA129" s="273"/>
      <c r="AB129" s="273"/>
      <c r="AC129" s="273"/>
      <c r="AD129" s="273"/>
      <c r="AE129" s="273"/>
      <c r="AF129" s="273"/>
      <c r="AG129" s="273"/>
    </row>
    <row r="130" spans="1:33" ht="15.75" customHeight="1">
      <c r="A130" s="272" t="s">
        <v>35</v>
      </c>
      <c r="B130" s="272" t="s">
        <v>286</v>
      </c>
      <c r="C130" s="283" t="s">
        <v>180</v>
      </c>
      <c r="D130" s="278">
        <v>6</v>
      </c>
      <c r="E130" s="279">
        <f t="shared" ref="E130:E136" si="44">D130*30</f>
        <v>180</v>
      </c>
      <c r="F130" s="279">
        <f t="shared" ref="F130:F137" si="45">G130+H130+I130</f>
        <v>0</v>
      </c>
      <c r="G130" s="279"/>
      <c r="H130" s="279"/>
      <c r="I130" s="279"/>
      <c r="J130" s="279">
        <f t="shared" ref="J130:J136" si="46">E130-F130</f>
        <v>180</v>
      </c>
      <c r="K130" s="280">
        <f t="shared" ref="K130:K136" si="47">F130/16</f>
        <v>0</v>
      </c>
      <c r="L130" s="279" t="s">
        <v>317</v>
      </c>
      <c r="M130" s="280">
        <f t="shared" ref="M130:M136" si="48">F130/E130*100</f>
        <v>0</v>
      </c>
      <c r="N130" s="281"/>
      <c r="O130" s="282"/>
      <c r="P130" s="273"/>
      <c r="Q130" s="273"/>
      <c r="R130" s="273"/>
      <c r="S130" s="273"/>
      <c r="T130" s="273"/>
      <c r="U130" s="273"/>
      <c r="V130" s="273"/>
      <c r="W130" s="273"/>
      <c r="X130" s="273"/>
      <c r="Y130" s="273"/>
      <c r="Z130" s="273"/>
      <c r="AA130" s="273"/>
      <c r="AB130" s="273"/>
      <c r="AC130" s="273"/>
      <c r="AD130" s="273"/>
      <c r="AE130" s="273"/>
      <c r="AF130" s="273"/>
      <c r="AG130" s="273"/>
    </row>
    <row r="131" spans="1:33" ht="15.75" customHeight="1">
      <c r="A131" s="272" t="s">
        <v>35</v>
      </c>
      <c r="B131" s="272" t="s">
        <v>286</v>
      </c>
      <c r="C131" s="277" t="s">
        <v>351</v>
      </c>
      <c r="D131" s="280">
        <v>3</v>
      </c>
      <c r="E131" s="279">
        <f t="shared" si="44"/>
        <v>90</v>
      </c>
      <c r="F131" s="279">
        <f t="shared" si="45"/>
        <v>0</v>
      </c>
      <c r="G131" s="279"/>
      <c r="H131" s="279"/>
      <c r="I131" s="279"/>
      <c r="J131" s="279">
        <f t="shared" si="46"/>
        <v>90</v>
      </c>
      <c r="K131" s="280">
        <f t="shared" si="47"/>
        <v>0</v>
      </c>
      <c r="L131" s="279" t="s">
        <v>314</v>
      </c>
      <c r="M131" s="280">
        <f t="shared" si="48"/>
        <v>0</v>
      </c>
      <c r="N131" s="281"/>
      <c r="O131" s="282"/>
      <c r="P131" s="273"/>
      <c r="Q131" s="273"/>
      <c r="R131" s="273"/>
      <c r="S131" s="273"/>
      <c r="T131" s="273"/>
      <c r="U131" s="273"/>
      <c r="V131" s="273"/>
      <c r="W131" s="273"/>
      <c r="X131" s="273"/>
      <c r="Y131" s="273"/>
      <c r="Z131" s="273"/>
      <c r="AA131" s="273"/>
      <c r="AB131" s="273"/>
      <c r="AC131" s="273"/>
      <c r="AD131" s="273"/>
      <c r="AE131" s="273"/>
      <c r="AF131" s="273"/>
      <c r="AG131" s="273"/>
    </row>
    <row r="132" spans="1:33" ht="15.75" customHeight="1">
      <c r="A132" s="272" t="s">
        <v>35</v>
      </c>
      <c r="B132" s="272" t="s">
        <v>286</v>
      </c>
      <c r="C132" s="277" t="s">
        <v>352</v>
      </c>
      <c r="D132" s="280">
        <v>4.5</v>
      </c>
      <c r="E132" s="279">
        <f t="shared" si="44"/>
        <v>135</v>
      </c>
      <c r="F132" s="279">
        <f t="shared" si="45"/>
        <v>48</v>
      </c>
      <c r="G132" s="279">
        <v>16</v>
      </c>
      <c r="H132" s="279"/>
      <c r="I132" s="279">
        <v>32</v>
      </c>
      <c r="J132" s="279">
        <f t="shared" si="46"/>
        <v>87</v>
      </c>
      <c r="K132" s="280">
        <f t="shared" si="47"/>
        <v>3</v>
      </c>
      <c r="L132" s="279" t="s">
        <v>317</v>
      </c>
      <c r="M132" s="280">
        <f t="shared" si="48"/>
        <v>35.555555555555557</v>
      </c>
      <c r="N132" s="281"/>
      <c r="O132" s="282"/>
      <c r="P132" s="273"/>
      <c r="Q132" s="273"/>
      <c r="R132" s="273"/>
      <c r="S132" s="273"/>
      <c r="T132" s="273"/>
      <c r="U132" s="273"/>
      <c r="V132" s="273"/>
      <c r="W132" s="273"/>
      <c r="X132" s="273"/>
      <c r="Y132" s="273"/>
      <c r="Z132" s="273"/>
      <c r="AA132" s="273"/>
      <c r="AB132" s="273"/>
      <c r="AC132" s="273"/>
      <c r="AD132" s="273"/>
      <c r="AE132" s="273"/>
      <c r="AF132" s="273"/>
      <c r="AG132" s="273"/>
    </row>
    <row r="133" spans="1:33" ht="15.75" customHeight="1">
      <c r="A133" s="272" t="s">
        <v>35</v>
      </c>
      <c r="B133" s="272" t="s">
        <v>286</v>
      </c>
      <c r="C133" s="277" t="s">
        <v>164</v>
      </c>
      <c r="D133" s="280">
        <v>1.5</v>
      </c>
      <c r="E133" s="279">
        <f t="shared" si="44"/>
        <v>45</v>
      </c>
      <c r="F133" s="279">
        <f t="shared" si="45"/>
        <v>0</v>
      </c>
      <c r="G133" s="279"/>
      <c r="H133" s="279"/>
      <c r="I133" s="279"/>
      <c r="J133" s="279">
        <f t="shared" si="46"/>
        <v>45</v>
      </c>
      <c r="K133" s="280">
        <f t="shared" si="47"/>
        <v>0</v>
      </c>
      <c r="L133" s="279" t="s">
        <v>317</v>
      </c>
      <c r="M133" s="280">
        <f t="shared" si="48"/>
        <v>0</v>
      </c>
      <c r="N133" s="281"/>
      <c r="O133" s="282"/>
      <c r="P133" s="273"/>
      <c r="Q133" s="273"/>
      <c r="R133" s="273"/>
      <c r="S133" s="273"/>
      <c r="T133" s="273"/>
      <c r="U133" s="273"/>
      <c r="V133" s="273"/>
      <c r="W133" s="273"/>
      <c r="X133" s="273"/>
      <c r="Y133" s="273"/>
      <c r="Z133" s="273"/>
      <c r="AA133" s="273"/>
      <c r="AB133" s="273"/>
      <c r="AC133" s="273"/>
      <c r="AD133" s="273"/>
      <c r="AE133" s="273"/>
      <c r="AF133" s="273"/>
      <c r="AG133" s="273"/>
    </row>
    <row r="134" spans="1:33" ht="15.75" customHeight="1">
      <c r="A134" s="272" t="s">
        <v>313</v>
      </c>
      <c r="B134" s="272" t="s">
        <v>330</v>
      </c>
      <c r="C134" s="292" t="s">
        <v>353</v>
      </c>
      <c r="D134" s="280">
        <v>5</v>
      </c>
      <c r="E134" s="279">
        <f t="shared" si="44"/>
        <v>150</v>
      </c>
      <c r="F134" s="279">
        <f t="shared" si="45"/>
        <v>48</v>
      </c>
      <c r="G134" s="279"/>
      <c r="H134" s="279"/>
      <c r="I134" s="279">
        <v>48</v>
      </c>
      <c r="J134" s="279">
        <f t="shared" si="46"/>
        <v>102</v>
      </c>
      <c r="K134" s="280">
        <f t="shared" si="47"/>
        <v>3</v>
      </c>
      <c r="L134" s="279" t="s">
        <v>317</v>
      </c>
      <c r="M134" s="280">
        <f t="shared" si="48"/>
        <v>32</v>
      </c>
      <c r="N134" s="281"/>
      <c r="O134" s="282"/>
      <c r="P134" s="273"/>
      <c r="Q134" s="273"/>
      <c r="R134" s="273"/>
      <c r="S134" s="273"/>
      <c r="T134" s="273"/>
      <c r="U134" s="273"/>
      <c r="V134" s="273"/>
      <c r="W134" s="273"/>
      <c r="X134" s="273"/>
      <c r="Y134" s="273"/>
      <c r="Z134" s="273"/>
      <c r="AA134" s="273"/>
      <c r="AB134" s="273"/>
      <c r="AC134" s="273"/>
      <c r="AD134" s="273"/>
      <c r="AE134" s="273"/>
      <c r="AF134" s="273"/>
      <c r="AG134" s="273"/>
    </row>
    <row r="135" spans="1:33" ht="15.75" customHeight="1">
      <c r="A135" s="272" t="s">
        <v>35</v>
      </c>
      <c r="B135" s="272" t="s">
        <v>330</v>
      </c>
      <c r="C135" s="277" t="s">
        <v>354</v>
      </c>
      <c r="D135" s="280">
        <v>5</v>
      </c>
      <c r="E135" s="279">
        <f t="shared" si="44"/>
        <v>150</v>
      </c>
      <c r="F135" s="279">
        <f t="shared" si="45"/>
        <v>64</v>
      </c>
      <c r="G135" s="279">
        <v>32</v>
      </c>
      <c r="H135" s="279"/>
      <c r="I135" s="279">
        <v>32</v>
      </c>
      <c r="J135" s="279">
        <f t="shared" si="46"/>
        <v>86</v>
      </c>
      <c r="K135" s="280">
        <f t="shared" si="47"/>
        <v>4</v>
      </c>
      <c r="L135" s="279" t="s">
        <v>317</v>
      </c>
      <c r="M135" s="280">
        <f t="shared" si="48"/>
        <v>42.666666666666671</v>
      </c>
      <c r="N135" s="281"/>
      <c r="O135" s="282"/>
      <c r="P135" s="273"/>
      <c r="Q135" s="273"/>
      <c r="R135" s="273"/>
      <c r="S135" s="273"/>
      <c r="T135" s="273"/>
      <c r="U135" s="273"/>
      <c r="V135" s="273"/>
      <c r="W135" s="273"/>
      <c r="X135" s="273"/>
      <c r="Y135" s="273"/>
      <c r="Z135" s="273"/>
      <c r="AA135" s="273"/>
      <c r="AB135" s="273"/>
      <c r="AC135" s="273"/>
      <c r="AD135" s="273"/>
      <c r="AE135" s="273"/>
      <c r="AF135" s="273"/>
      <c r="AG135" s="273"/>
    </row>
    <row r="136" spans="1:33" ht="15.75" customHeight="1">
      <c r="A136" s="272" t="s">
        <v>35</v>
      </c>
      <c r="B136" s="272" t="s">
        <v>330</v>
      </c>
      <c r="C136" s="277" t="s">
        <v>355</v>
      </c>
      <c r="D136" s="280">
        <v>5</v>
      </c>
      <c r="E136" s="279">
        <f t="shared" si="44"/>
        <v>150</v>
      </c>
      <c r="F136" s="279">
        <f t="shared" si="45"/>
        <v>64</v>
      </c>
      <c r="G136" s="279">
        <v>32</v>
      </c>
      <c r="H136" s="279"/>
      <c r="I136" s="279">
        <v>32</v>
      </c>
      <c r="J136" s="279">
        <f t="shared" si="46"/>
        <v>86</v>
      </c>
      <c r="K136" s="280">
        <f t="shared" si="47"/>
        <v>4</v>
      </c>
      <c r="L136" s="279" t="s">
        <v>314</v>
      </c>
      <c r="M136" s="280">
        <f t="shared" si="48"/>
        <v>42.666666666666671</v>
      </c>
      <c r="N136" s="281"/>
      <c r="O136" s="282"/>
      <c r="P136" s="273"/>
      <c r="Q136" s="273"/>
      <c r="R136" s="273"/>
      <c r="S136" s="273"/>
      <c r="T136" s="273"/>
      <c r="U136" s="273"/>
      <c r="V136" s="273"/>
      <c r="W136" s="273"/>
      <c r="X136" s="273"/>
      <c r="Y136" s="273"/>
      <c r="Z136" s="273"/>
      <c r="AA136" s="273"/>
      <c r="AB136" s="273"/>
      <c r="AC136" s="273"/>
      <c r="AD136" s="273"/>
      <c r="AE136" s="273"/>
      <c r="AF136" s="273"/>
      <c r="AG136" s="273"/>
    </row>
    <row r="137" spans="1:33" ht="15.75" customHeight="1">
      <c r="A137" s="272"/>
      <c r="B137" s="272"/>
      <c r="C137" s="283" t="s">
        <v>59</v>
      </c>
      <c r="D137" s="284">
        <f t="shared" ref="D137:E137" si="49">SUM(D130:D136)</f>
        <v>30</v>
      </c>
      <c r="E137" s="285">
        <f t="shared" si="49"/>
        <v>900</v>
      </c>
      <c r="F137" s="293">
        <f t="shared" si="45"/>
        <v>224</v>
      </c>
      <c r="G137" s="285">
        <f t="shared" ref="G137:M137" si="50">SUM(G130:G136)</f>
        <v>80</v>
      </c>
      <c r="H137" s="285">
        <f t="shared" si="50"/>
        <v>0</v>
      </c>
      <c r="I137" s="285">
        <f t="shared" si="50"/>
        <v>144</v>
      </c>
      <c r="J137" s="285">
        <f t="shared" si="50"/>
        <v>676</v>
      </c>
      <c r="K137" s="285">
        <f t="shared" si="50"/>
        <v>14</v>
      </c>
      <c r="L137" s="285">
        <f t="shared" si="50"/>
        <v>0</v>
      </c>
      <c r="M137" s="285">
        <f t="shared" si="50"/>
        <v>152.88888888888891</v>
      </c>
      <c r="N137" s="286"/>
      <c r="O137" s="286"/>
      <c r="P137" s="273"/>
      <c r="Q137" s="273"/>
      <c r="R137" s="273"/>
      <c r="S137" s="273"/>
      <c r="T137" s="273"/>
      <c r="U137" s="273"/>
      <c r="V137" s="273"/>
      <c r="W137" s="273"/>
      <c r="X137" s="273"/>
      <c r="Y137" s="273"/>
      <c r="Z137" s="273"/>
      <c r="AA137" s="273"/>
      <c r="AB137" s="273"/>
      <c r="AC137" s="273"/>
      <c r="AD137" s="273"/>
      <c r="AE137" s="273"/>
      <c r="AF137" s="273"/>
      <c r="AG137" s="273"/>
    </row>
    <row r="138" spans="1:33" ht="15.75" customHeight="1">
      <c r="A138" s="272"/>
      <c r="B138" s="272"/>
      <c r="C138" s="287" t="s">
        <v>320</v>
      </c>
      <c r="D138" s="288">
        <f>30-D137</f>
        <v>0</v>
      </c>
      <c r="E138" s="275"/>
      <c r="F138" s="275"/>
      <c r="G138" s="275"/>
      <c r="H138" s="275"/>
      <c r="I138" s="275"/>
      <c r="J138" s="275"/>
      <c r="K138" s="275"/>
      <c r="L138" s="275"/>
      <c r="M138" s="275"/>
      <c r="N138" s="275"/>
      <c r="O138" s="275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273"/>
      <c r="AD138" s="273"/>
      <c r="AE138" s="273"/>
      <c r="AF138" s="273"/>
      <c r="AG138" s="273"/>
    </row>
    <row r="139" spans="1:33" ht="15.75" customHeight="1">
      <c r="A139" s="272"/>
      <c r="B139" s="272"/>
      <c r="C139" s="274"/>
      <c r="D139" s="275"/>
      <c r="E139" s="275"/>
      <c r="F139" s="275"/>
      <c r="G139" s="275"/>
      <c r="H139" s="275"/>
      <c r="I139" s="275"/>
      <c r="J139" s="275"/>
      <c r="K139" s="275"/>
      <c r="L139" s="275"/>
      <c r="M139" s="275"/>
      <c r="N139" s="275"/>
      <c r="O139" s="275"/>
      <c r="P139" s="273"/>
      <c r="Q139" s="273"/>
      <c r="R139" s="273"/>
      <c r="S139" s="273"/>
      <c r="T139" s="273"/>
      <c r="U139" s="273"/>
      <c r="V139" s="273"/>
      <c r="W139" s="273"/>
      <c r="X139" s="273"/>
      <c r="Y139" s="273"/>
      <c r="Z139" s="273"/>
      <c r="AA139" s="273"/>
      <c r="AB139" s="273"/>
      <c r="AC139" s="273"/>
      <c r="AD139" s="273"/>
      <c r="AE139" s="273"/>
      <c r="AF139" s="273"/>
      <c r="AG139" s="273"/>
    </row>
    <row r="140" spans="1:33" ht="15.75" customHeight="1">
      <c r="A140" s="272"/>
      <c r="B140" s="272"/>
      <c r="C140" s="274" t="s">
        <v>59</v>
      </c>
      <c r="D140" s="294">
        <f t="shared" ref="D140:E140" si="51">D141+D142</f>
        <v>240</v>
      </c>
      <c r="E140" s="295">
        <f t="shared" si="51"/>
        <v>7200</v>
      </c>
      <c r="F140" s="282">
        <f>E140/$E$140*100</f>
        <v>100</v>
      </c>
      <c r="G140" s="296"/>
      <c r="H140" s="297"/>
      <c r="I140" s="297"/>
      <c r="J140" s="297"/>
      <c r="K140" s="297"/>
      <c r="L140" s="297"/>
      <c r="M140" s="275"/>
      <c r="N140" s="275"/>
      <c r="O140" s="275"/>
      <c r="P140" s="273"/>
      <c r="Q140" s="273"/>
      <c r="R140" s="273"/>
      <c r="S140" s="273"/>
      <c r="T140" s="273"/>
      <c r="U140" s="273"/>
      <c r="V140" s="273"/>
      <c r="W140" s="273"/>
      <c r="X140" s="273"/>
      <c r="Y140" s="273"/>
      <c r="Z140" s="273"/>
      <c r="AA140" s="273"/>
      <c r="AB140" s="273"/>
      <c r="AC140" s="273"/>
      <c r="AD140" s="273"/>
      <c r="AE140" s="273"/>
      <c r="AF140" s="273"/>
      <c r="AG140" s="273"/>
    </row>
    <row r="141" spans="1:33" ht="15.75" customHeight="1">
      <c r="A141" s="272"/>
      <c r="B141" s="272" t="s">
        <v>286</v>
      </c>
      <c r="C141" s="274" t="s">
        <v>356</v>
      </c>
      <c r="D141" s="282">
        <f t="shared" ref="D141:D142" si="52">SUMIF(B$11:B$136,B141,D$11:D$136)</f>
        <v>176</v>
      </c>
      <c r="E141" s="272">
        <f t="shared" ref="E141:E142" si="53">D141*30</f>
        <v>5280</v>
      </c>
      <c r="F141" s="282">
        <f t="shared" ref="F141:F142" si="54">E141/E$140*100</f>
        <v>73.333333333333329</v>
      </c>
      <c r="G141" s="272"/>
      <c r="H141" s="275"/>
      <c r="I141" s="298"/>
      <c r="J141" s="298"/>
      <c r="K141" s="298"/>
      <c r="L141" s="275"/>
      <c r="M141" s="275"/>
      <c r="N141" s="275"/>
      <c r="O141" s="275"/>
      <c r="P141" s="273"/>
      <c r="Q141" s="273"/>
      <c r="R141" s="273"/>
      <c r="S141" s="273"/>
      <c r="T141" s="273"/>
      <c r="U141" s="273"/>
      <c r="V141" s="273"/>
      <c r="W141" s="273"/>
      <c r="X141" s="273"/>
      <c r="Y141" s="273"/>
      <c r="Z141" s="273"/>
      <c r="AA141" s="273"/>
      <c r="AB141" s="273"/>
      <c r="AC141" s="273"/>
      <c r="AD141" s="273"/>
      <c r="AE141" s="273"/>
      <c r="AF141" s="273"/>
      <c r="AG141" s="273"/>
    </row>
    <row r="142" spans="1:33" ht="15.75" customHeight="1">
      <c r="A142" s="272"/>
      <c r="B142" s="272" t="s">
        <v>330</v>
      </c>
      <c r="C142" s="274" t="s">
        <v>251</v>
      </c>
      <c r="D142" s="282">
        <f t="shared" si="52"/>
        <v>64</v>
      </c>
      <c r="E142" s="272">
        <f t="shared" si="53"/>
        <v>1920</v>
      </c>
      <c r="F142" s="282">
        <f t="shared" si="54"/>
        <v>26.666666666666668</v>
      </c>
      <c r="G142" s="272"/>
      <c r="H142" s="275"/>
      <c r="I142" s="275"/>
      <c r="J142" s="275"/>
      <c r="K142" s="298"/>
      <c r="L142" s="298"/>
      <c r="M142" s="275"/>
      <c r="N142" s="275"/>
      <c r="O142" s="275"/>
      <c r="P142" s="273"/>
      <c r="Q142" s="273"/>
      <c r="R142" s="273"/>
      <c r="S142" s="273"/>
      <c r="T142" s="273"/>
      <c r="U142" s="273"/>
      <c r="V142" s="273"/>
      <c r="W142" s="273"/>
      <c r="X142" s="273"/>
      <c r="Y142" s="273"/>
      <c r="Z142" s="273"/>
      <c r="AA142" s="273"/>
      <c r="AB142" s="273"/>
      <c r="AC142" s="273"/>
      <c r="AD142" s="273"/>
      <c r="AE142" s="273"/>
      <c r="AF142" s="273"/>
      <c r="AG142" s="273"/>
    </row>
    <row r="143" spans="1:33" ht="15.75" customHeight="1">
      <c r="A143" s="272"/>
      <c r="B143" s="272"/>
      <c r="C143" s="274"/>
      <c r="D143" s="272"/>
      <c r="E143" s="272"/>
      <c r="F143" s="272"/>
      <c r="G143" s="272"/>
      <c r="H143" s="275"/>
      <c r="I143" s="275"/>
      <c r="J143" s="275"/>
      <c r="K143" s="275"/>
      <c r="L143" s="275"/>
      <c r="M143" s="275"/>
      <c r="N143" s="275"/>
      <c r="O143" s="275"/>
      <c r="P143" s="273"/>
      <c r="Q143" s="273"/>
      <c r="R143" s="273"/>
      <c r="S143" s="273"/>
      <c r="T143" s="273"/>
      <c r="U143" s="273"/>
      <c r="V143" s="273"/>
      <c r="W143" s="273"/>
      <c r="X143" s="273"/>
      <c r="Y143" s="273"/>
      <c r="Z143" s="273"/>
      <c r="AA143" s="273"/>
      <c r="AB143" s="273"/>
      <c r="AC143" s="273"/>
      <c r="AD143" s="273"/>
      <c r="AE143" s="273"/>
      <c r="AF143" s="273"/>
      <c r="AG143" s="273"/>
    </row>
    <row r="144" spans="1:33" ht="15.75" customHeight="1">
      <c r="A144" s="272"/>
      <c r="B144" s="272"/>
      <c r="C144" s="274" t="s">
        <v>357</v>
      </c>
      <c r="D144" s="299">
        <f t="shared" ref="D144:E144" si="55">D145+D146</f>
        <v>48</v>
      </c>
      <c r="E144" s="299">
        <f t="shared" si="55"/>
        <v>1440</v>
      </c>
      <c r="F144" s="282">
        <f>E144/$E$144*100</f>
        <v>100</v>
      </c>
      <c r="G144" s="272"/>
      <c r="H144" s="275"/>
      <c r="I144" s="275"/>
      <c r="J144" s="275"/>
      <c r="K144" s="275"/>
      <c r="L144" s="275"/>
      <c r="M144" s="275"/>
      <c r="N144" s="275"/>
      <c r="O144" s="275"/>
      <c r="P144" s="273"/>
      <c r="Q144" s="273"/>
      <c r="R144" s="273"/>
      <c r="S144" s="273"/>
      <c r="T144" s="273"/>
      <c r="U144" s="273"/>
      <c r="V144" s="273"/>
      <c r="W144" s="273"/>
      <c r="X144" s="273"/>
      <c r="Y144" s="273"/>
      <c r="Z144" s="273"/>
      <c r="AA144" s="273"/>
      <c r="AB144" s="273"/>
      <c r="AC144" s="273"/>
      <c r="AD144" s="273"/>
      <c r="AE144" s="273"/>
      <c r="AF144" s="273"/>
      <c r="AG144" s="273"/>
    </row>
    <row r="145" spans="1:33" ht="15.75" customHeight="1">
      <c r="A145" s="272" t="s">
        <v>313</v>
      </c>
      <c r="B145" s="272" t="s">
        <v>286</v>
      </c>
      <c r="C145" s="274" t="s">
        <v>356</v>
      </c>
      <c r="D145" s="272">
        <f t="shared" ref="D145:D146" si="56">SUMIFS(D$11:D$136,A$11:A$136,A145,B$11:B$136,B145)</f>
        <v>35.5</v>
      </c>
      <c r="E145" s="272">
        <f t="shared" ref="E145:E146" si="57">D145*30</f>
        <v>1065</v>
      </c>
      <c r="F145" s="282">
        <f t="shared" ref="F145:F146" si="58">E145/E$144*100</f>
        <v>73.958333333333343</v>
      </c>
      <c r="G145" s="272"/>
      <c r="H145" s="275"/>
      <c r="I145" s="275"/>
      <c r="J145" s="275"/>
      <c r="K145" s="275"/>
      <c r="L145" s="275"/>
      <c r="M145" s="275"/>
      <c r="N145" s="275"/>
      <c r="O145" s="275"/>
      <c r="P145" s="273"/>
      <c r="Q145" s="273"/>
      <c r="R145" s="273"/>
      <c r="S145" s="273"/>
      <c r="T145" s="273"/>
      <c r="U145" s="273"/>
      <c r="V145" s="273"/>
      <c r="W145" s="273"/>
      <c r="X145" s="273"/>
      <c r="Y145" s="273"/>
      <c r="Z145" s="273"/>
      <c r="AA145" s="273"/>
      <c r="AB145" s="273"/>
      <c r="AC145" s="273"/>
      <c r="AD145" s="273"/>
      <c r="AE145" s="273"/>
      <c r="AF145" s="273"/>
      <c r="AG145" s="273"/>
    </row>
    <row r="146" spans="1:33" ht="15.75" customHeight="1">
      <c r="A146" s="272" t="s">
        <v>313</v>
      </c>
      <c r="B146" s="272" t="s">
        <v>330</v>
      </c>
      <c r="C146" s="274" t="s">
        <v>251</v>
      </c>
      <c r="D146" s="272">
        <f t="shared" si="56"/>
        <v>12.5</v>
      </c>
      <c r="E146" s="272">
        <f t="shared" si="57"/>
        <v>375</v>
      </c>
      <c r="F146" s="282">
        <f t="shared" si="58"/>
        <v>26.041666666666668</v>
      </c>
      <c r="G146" s="272"/>
      <c r="H146" s="275"/>
      <c r="I146" s="275"/>
      <c r="J146" s="275"/>
      <c r="K146" s="275"/>
      <c r="L146" s="275"/>
      <c r="M146" s="275"/>
      <c r="N146" s="275"/>
      <c r="O146" s="275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273"/>
      <c r="AD146" s="273"/>
      <c r="AE146" s="273"/>
      <c r="AF146" s="273"/>
      <c r="AG146" s="273"/>
    </row>
    <row r="147" spans="1:33" ht="15.75" customHeight="1">
      <c r="A147" s="272"/>
      <c r="B147" s="272"/>
      <c r="C147" s="274" t="s">
        <v>358</v>
      </c>
      <c r="D147" s="299">
        <f t="shared" ref="D147:E147" si="59">D148+D149</f>
        <v>192</v>
      </c>
      <c r="E147" s="299">
        <f t="shared" si="59"/>
        <v>5760</v>
      </c>
      <c r="F147" s="299">
        <f>E147/$E$147*100</f>
        <v>100</v>
      </c>
      <c r="G147" s="275"/>
      <c r="H147" s="275"/>
      <c r="I147" s="275"/>
      <c r="J147" s="275"/>
      <c r="K147" s="275"/>
      <c r="L147" s="275"/>
      <c r="M147" s="275"/>
      <c r="N147" s="275"/>
      <c r="O147" s="275"/>
      <c r="P147" s="273"/>
      <c r="Q147" s="273"/>
      <c r="R147" s="273"/>
      <c r="S147" s="273"/>
      <c r="T147" s="273"/>
      <c r="U147" s="273"/>
      <c r="V147" s="273"/>
      <c r="W147" s="273"/>
      <c r="X147" s="273"/>
      <c r="Y147" s="273"/>
      <c r="Z147" s="273"/>
      <c r="AA147" s="273"/>
      <c r="AB147" s="273"/>
      <c r="AC147" s="273"/>
      <c r="AD147" s="273"/>
      <c r="AE147" s="273"/>
      <c r="AF147" s="273"/>
      <c r="AG147" s="273"/>
    </row>
    <row r="148" spans="1:33" ht="15.75" customHeight="1">
      <c r="A148" s="272" t="s">
        <v>35</v>
      </c>
      <c r="B148" s="272" t="s">
        <v>286</v>
      </c>
      <c r="C148" s="274" t="s">
        <v>356</v>
      </c>
      <c r="D148" s="272">
        <f t="shared" ref="D148:D149" si="60">SUMIFS(D$11:D$136,A$11:A$136,A148,B$11:B$136,B148)</f>
        <v>140.5</v>
      </c>
      <c r="E148" s="272">
        <f t="shared" ref="E148:E149" si="61">D148*30</f>
        <v>4215</v>
      </c>
      <c r="F148" s="300">
        <f t="shared" ref="F148:F149" si="62">E148/E$147*100</f>
        <v>73.177083333333343</v>
      </c>
      <c r="G148" s="275"/>
      <c r="H148" s="275"/>
      <c r="I148" s="275"/>
      <c r="J148" s="275"/>
      <c r="K148" s="275"/>
      <c r="L148" s="275"/>
      <c r="M148" s="275"/>
      <c r="N148" s="275"/>
      <c r="O148" s="275"/>
      <c r="P148" s="273"/>
      <c r="Q148" s="273"/>
      <c r="R148" s="273"/>
      <c r="S148" s="273"/>
      <c r="T148" s="273"/>
      <c r="U148" s="273"/>
      <c r="V148" s="273"/>
      <c r="W148" s="273"/>
      <c r="X148" s="273"/>
      <c r="Y148" s="273"/>
      <c r="Z148" s="273"/>
      <c r="AA148" s="273"/>
      <c r="AB148" s="273"/>
      <c r="AC148" s="273"/>
      <c r="AD148" s="273"/>
      <c r="AE148" s="273"/>
      <c r="AF148" s="273"/>
      <c r="AG148" s="273"/>
    </row>
    <row r="149" spans="1:33" ht="15.75" customHeight="1">
      <c r="A149" s="272" t="s">
        <v>35</v>
      </c>
      <c r="B149" s="272" t="s">
        <v>330</v>
      </c>
      <c r="C149" s="274" t="s">
        <v>251</v>
      </c>
      <c r="D149" s="272">
        <f t="shared" si="60"/>
        <v>51.5</v>
      </c>
      <c r="E149" s="272">
        <f t="shared" si="61"/>
        <v>1545</v>
      </c>
      <c r="F149" s="300">
        <f t="shared" si="62"/>
        <v>26.822916666666668</v>
      </c>
      <c r="G149" s="275"/>
      <c r="H149" s="275"/>
      <c r="I149" s="275"/>
      <c r="J149" s="275"/>
      <c r="K149" s="275"/>
      <c r="L149" s="275"/>
      <c r="M149" s="275"/>
      <c r="N149" s="275"/>
      <c r="O149" s="275"/>
      <c r="P149" s="273"/>
      <c r="Q149" s="273"/>
      <c r="R149" s="273"/>
      <c r="S149" s="273"/>
      <c r="T149" s="273"/>
      <c r="U149" s="273"/>
      <c r="V149" s="273"/>
      <c r="W149" s="273"/>
      <c r="X149" s="273"/>
      <c r="Y149" s="273"/>
      <c r="Z149" s="273"/>
      <c r="AA149" s="273"/>
      <c r="AB149" s="273"/>
      <c r="AC149" s="273"/>
      <c r="AD149" s="273"/>
      <c r="AE149" s="273"/>
      <c r="AF149" s="273"/>
      <c r="AG149" s="273"/>
    </row>
    <row r="150" spans="1:33" ht="15.75" customHeight="1">
      <c r="A150" s="272"/>
      <c r="B150" s="272"/>
      <c r="C150" s="274"/>
      <c r="D150" s="275"/>
      <c r="E150" s="275"/>
      <c r="F150" s="275"/>
      <c r="G150" s="275"/>
      <c r="H150" s="275"/>
      <c r="I150" s="275"/>
      <c r="J150" s="275"/>
      <c r="K150" s="275"/>
      <c r="L150" s="275"/>
      <c r="M150" s="275"/>
      <c r="N150" s="275"/>
      <c r="O150" s="275"/>
      <c r="P150" s="273"/>
      <c r="Q150" s="273"/>
      <c r="R150" s="273"/>
      <c r="S150" s="273"/>
      <c r="T150" s="273"/>
      <c r="U150" s="273"/>
      <c r="V150" s="273"/>
      <c r="W150" s="273"/>
      <c r="X150" s="273"/>
      <c r="Y150" s="273"/>
      <c r="Z150" s="273"/>
      <c r="AA150" s="273"/>
      <c r="AB150" s="273"/>
      <c r="AC150" s="273"/>
      <c r="AD150" s="273"/>
      <c r="AE150" s="273"/>
      <c r="AF150" s="273"/>
      <c r="AG150" s="273"/>
    </row>
    <row r="151" spans="1:33" ht="15.75" customHeight="1">
      <c r="A151" s="272"/>
      <c r="B151" s="272"/>
      <c r="C151" s="274"/>
      <c r="D151" s="275"/>
      <c r="E151" s="275"/>
      <c r="F151" s="275"/>
      <c r="G151" s="275"/>
      <c r="H151" s="275"/>
      <c r="I151" s="275"/>
      <c r="J151" s="275"/>
      <c r="K151" s="275"/>
      <c r="L151" s="275"/>
      <c r="M151" s="275"/>
      <c r="N151" s="275"/>
      <c r="O151" s="275"/>
      <c r="P151" s="273"/>
      <c r="Q151" s="273"/>
      <c r="R151" s="273"/>
      <c r="S151" s="273"/>
      <c r="T151" s="273"/>
      <c r="U151" s="273"/>
      <c r="V151" s="273"/>
      <c r="W151" s="273"/>
      <c r="X151" s="273"/>
      <c r="Y151" s="273"/>
      <c r="Z151" s="273"/>
      <c r="AA151" s="273"/>
      <c r="AB151" s="273"/>
      <c r="AC151" s="273"/>
      <c r="AD151" s="273"/>
      <c r="AE151" s="273"/>
      <c r="AF151" s="273"/>
      <c r="AG151" s="273"/>
    </row>
    <row r="152" spans="1:33" ht="15.75" customHeight="1">
      <c r="A152" s="272"/>
      <c r="B152" s="272"/>
      <c r="C152" s="274"/>
      <c r="D152" s="275"/>
      <c r="E152" s="275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  <c r="P152" s="273"/>
      <c r="Q152" s="273"/>
      <c r="R152" s="273"/>
      <c r="S152" s="273"/>
      <c r="T152" s="273"/>
      <c r="U152" s="273"/>
      <c r="V152" s="273"/>
      <c r="W152" s="273"/>
      <c r="X152" s="273"/>
      <c r="Y152" s="273"/>
      <c r="Z152" s="273"/>
      <c r="AA152" s="273"/>
      <c r="AB152" s="273"/>
      <c r="AC152" s="273"/>
      <c r="AD152" s="273"/>
      <c r="AE152" s="273"/>
      <c r="AF152" s="273"/>
      <c r="AG152" s="273"/>
    </row>
    <row r="153" spans="1:33" ht="15.75" customHeight="1">
      <c r="A153" s="272"/>
      <c r="B153" s="272"/>
      <c r="C153" s="274"/>
      <c r="D153" s="275"/>
      <c r="E153" s="275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  <c r="P153" s="273"/>
      <c r="Q153" s="273"/>
      <c r="R153" s="273"/>
      <c r="S153" s="273"/>
      <c r="T153" s="273"/>
      <c r="U153" s="273"/>
      <c r="V153" s="273"/>
      <c r="W153" s="273"/>
      <c r="X153" s="273"/>
      <c r="Y153" s="273"/>
      <c r="Z153" s="273"/>
      <c r="AA153" s="273"/>
      <c r="AB153" s="273"/>
      <c r="AC153" s="273"/>
      <c r="AD153" s="273"/>
      <c r="AE153" s="273"/>
      <c r="AF153" s="273"/>
      <c r="AG153" s="273"/>
    </row>
    <row r="154" spans="1:33" ht="15.75" customHeight="1">
      <c r="A154" s="272"/>
      <c r="B154" s="272"/>
      <c r="C154" s="274"/>
      <c r="D154" s="275"/>
      <c r="E154" s="275"/>
      <c r="F154" s="275"/>
      <c r="G154" s="275"/>
      <c r="H154" s="275"/>
      <c r="I154" s="275"/>
      <c r="J154" s="275"/>
      <c r="K154" s="275"/>
      <c r="L154" s="275"/>
      <c r="M154" s="275"/>
      <c r="N154" s="275"/>
      <c r="O154" s="275"/>
      <c r="P154" s="273"/>
      <c r="Q154" s="273"/>
      <c r="R154" s="273"/>
      <c r="S154" s="273"/>
      <c r="T154" s="273"/>
      <c r="U154" s="273"/>
      <c r="V154" s="273"/>
      <c r="W154" s="273"/>
      <c r="X154" s="273"/>
      <c r="Y154" s="273"/>
      <c r="Z154" s="273"/>
      <c r="AA154" s="273"/>
      <c r="AB154" s="273"/>
      <c r="AC154" s="273"/>
      <c r="AD154" s="273"/>
      <c r="AE154" s="273"/>
      <c r="AF154" s="273"/>
      <c r="AG154" s="273"/>
    </row>
    <row r="155" spans="1:33" ht="15.75" customHeight="1">
      <c r="A155" s="272"/>
      <c r="B155" s="272"/>
      <c r="C155" s="274"/>
      <c r="D155" s="275"/>
      <c r="E155" s="275"/>
      <c r="F155" s="275"/>
      <c r="G155" s="275"/>
      <c r="H155" s="275"/>
      <c r="I155" s="275"/>
      <c r="J155" s="275"/>
      <c r="K155" s="275"/>
      <c r="L155" s="275"/>
      <c r="M155" s="275"/>
      <c r="N155" s="275"/>
      <c r="O155" s="275"/>
      <c r="P155" s="273"/>
      <c r="Q155" s="273"/>
      <c r="R155" s="273"/>
      <c r="S155" s="273"/>
      <c r="T155" s="273"/>
      <c r="U155" s="273"/>
      <c r="V155" s="273"/>
      <c r="W155" s="273"/>
      <c r="X155" s="273"/>
      <c r="Y155" s="273"/>
      <c r="Z155" s="273"/>
      <c r="AA155" s="273"/>
      <c r="AB155" s="273"/>
      <c r="AC155" s="273"/>
      <c r="AD155" s="273"/>
      <c r="AE155" s="273"/>
      <c r="AF155" s="273"/>
      <c r="AG155" s="273"/>
    </row>
    <row r="156" spans="1:33" ht="15.75" customHeight="1">
      <c r="A156" s="272"/>
      <c r="B156" s="272"/>
      <c r="C156" s="274"/>
      <c r="D156" s="275"/>
      <c r="E156" s="275"/>
      <c r="F156" s="275"/>
      <c r="G156" s="275"/>
      <c r="H156" s="275"/>
      <c r="I156" s="275"/>
      <c r="J156" s="275"/>
      <c r="K156" s="275"/>
      <c r="L156" s="275"/>
      <c r="M156" s="275"/>
      <c r="N156" s="275"/>
      <c r="O156" s="275"/>
      <c r="P156" s="273"/>
      <c r="Q156" s="273"/>
      <c r="R156" s="273"/>
      <c r="S156" s="273"/>
      <c r="T156" s="273"/>
      <c r="U156" s="273"/>
      <c r="V156" s="273"/>
      <c r="W156" s="273"/>
      <c r="X156" s="273"/>
      <c r="Y156" s="273"/>
      <c r="Z156" s="273"/>
      <c r="AA156" s="273"/>
      <c r="AB156" s="273"/>
      <c r="AC156" s="273"/>
      <c r="AD156" s="273"/>
      <c r="AE156" s="273"/>
      <c r="AF156" s="273"/>
      <c r="AG156" s="273"/>
    </row>
    <row r="157" spans="1:33" ht="15.75" customHeight="1">
      <c r="A157" s="272"/>
      <c r="B157" s="272"/>
      <c r="C157" s="274"/>
      <c r="D157" s="275"/>
      <c r="E157" s="275"/>
      <c r="F157" s="275"/>
      <c r="G157" s="275"/>
      <c r="H157" s="275"/>
      <c r="I157" s="275"/>
      <c r="J157" s="275"/>
      <c r="K157" s="275"/>
      <c r="L157" s="275"/>
      <c r="M157" s="275"/>
      <c r="N157" s="275"/>
      <c r="O157" s="275"/>
      <c r="P157" s="273"/>
      <c r="Q157" s="273"/>
      <c r="R157" s="273"/>
      <c r="S157" s="273"/>
      <c r="T157" s="273"/>
      <c r="U157" s="273"/>
      <c r="V157" s="273"/>
      <c r="W157" s="273"/>
      <c r="X157" s="273"/>
      <c r="Y157" s="273"/>
      <c r="Z157" s="273"/>
      <c r="AA157" s="273"/>
      <c r="AB157" s="273"/>
      <c r="AC157" s="273"/>
      <c r="AD157" s="273"/>
      <c r="AE157" s="273"/>
      <c r="AF157" s="273"/>
      <c r="AG157" s="273"/>
    </row>
    <row r="158" spans="1:33" ht="15.75" customHeight="1">
      <c r="A158" s="272"/>
      <c r="B158" s="272"/>
      <c r="C158" s="274"/>
      <c r="D158" s="275"/>
      <c r="E158" s="275"/>
      <c r="F158" s="275"/>
      <c r="G158" s="275"/>
      <c r="H158" s="275"/>
      <c r="I158" s="275"/>
      <c r="J158" s="275"/>
      <c r="K158" s="275"/>
      <c r="L158" s="275"/>
      <c r="M158" s="275"/>
      <c r="N158" s="275"/>
      <c r="O158" s="275"/>
      <c r="P158" s="273"/>
      <c r="Q158" s="273"/>
      <c r="R158" s="273"/>
      <c r="S158" s="273"/>
      <c r="T158" s="273"/>
      <c r="U158" s="273"/>
      <c r="V158" s="273"/>
      <c r="W158" s="273"/>
      <c r="X158" s="273"/>
      <c r="Y158" s="273"/>
      <c r="Z158" s="273"/>
      <c r="AA158" s="273"/>
      <c r="AB158" s="273"/>
      <c r="AC158" s="273"/>
      <c r="AD158" s="273"/>
      <c r="AE158" s="273"/>
      <c r="AF158" s="273"/>
      <c r="AG158" s="273"/>
    </row>
    <row r="159" spans="1:33" ht="15.75" customHeight="1">
      <c r="A159" s="272"/>
      <c r="B159" s="272"/>
      <c r="C159" s="274"/>
      <c r="D159" s="275"/>
      <c r="E159" s="275"/>
      <c r="F159" s="275"/>
      <c r="G159" s="275"/>
      <c r="H159" s="275"/>
      <c r="I159" s="275"/>
      <c r="J159" s="275"/>
      <c r="K159" s="275"/>
      <c r="L159" s="275"/>
      <c r="M159" s="275"/>
      <c r="N159" s="275"/>
      <c r="O159" s="275"/>
      <c r="P159" s="273"/>
      <c r="Q159" s="273"/>
      <c r="R159" s="273"/>
      <c r="S159" s="273"/>
      <c r="T159" s="273"/>
      <c r="U159" s="273"/>
      <c r="V159" s="273"/>
      <c r="W159" s="273"/>
      <c r="X159" s="273"/>
      <c r="Y159" s="273"/>
      <c r="Z159" s="273"/>
      <c r="AA159" s="273"/>
      <c r="AB159" s="273"/>
      <c r="AC159" s="273"/>
      <c r="AD159" s="273"/>
      <c r="AE159" s="273"/>
      <c r="AF159" s="273"/>
      <c r="AG159" s="273"/>
    </row>
    <row r="160" spans="1:33" ht="15.75" customHeight="1">
      <c r="A160" s="272"/>
      <c r="B160" s="272"/>
      <c r="C160" s="274"/>
      <c r="D160" s="275"/>
      <c r="E160" s="275"/>
      <c r="F160" s="275"/>
      <c r="G160" s="275"/>
      <c r="H160" s="275"/>
      <c r="I160" s="275"/>
      <c r="J160" s="275"/>
      <c r="K160" s="275"/>
      <c r="L160" s="275"/>
      <c r="M160" s="275"/>
      <c r="N160" s="275"/>
      <c r="O160" s="275"/>
      <c r="P160" s="273"/>
      <c r="Q160" s="273"/>
      <c r="R160" s="273"/>
      <c r="S160" s="273"/>
      <c r="T160" s="273"/>
      <c r="U160" s="273"/>
      <c r="V160" s="273"/>
      <c r="W160" s="273"/>
      <c r="X160" s="273"/>
      <c r="Y160" s="273"/>
      <c r="Z160" s="273"/>
      <c r="AA160" s="273"/>
      <c r="AB160" s="273"/>
      <c r="AC160" s="273"/>
      <c r="AD160" s="273"/>
      <c r="AE160" s="273"/>
      <c r="AF160" s="273"/>
      <c r="AG160" s="273"/>
    </row>
    <row r="161" spans="1:33" ht="15.75" customHeight="1">
      <c r="A161" s="272"/>
      <c r="B161" s="272"/>
      <c r="C161" s="274"/>
      <c r="D161" s="275"/>
      <c r="E161" s="275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  <c r="P161" s="273"/>
      <c r="Q161" s="273"/>
      <c r="R161" s="273"/>
      <c r="S161" s="273"/>
      <c r="T161" s="273"/>
      <c r="U161" s="273"/>
      <c r="V161" s="273"/>
      <c r="W161" s="273"/>
      <c r="X161" s="273"/>
      <c r="Y161" s="273"/>
      <c r="Z161" s="273"/>
      <c r="AA161" s="273"/>
      <c r="AB161" s="273"/>
      <c r="AC161" s="273"/>
      <c r="AD161" s="273"/>
      <c r="AE161" s="273"/>
      <c r="AF161" s="273"/>
      <c r="AG161" s="273"/>
    </row>
    <row r="162" spans="1:33" ht="15.75" customHeight="1">
      <c r="A162" s="272"/>
      <c r="B162" s="272"/>
      <c r="C162" s="274"/>
      <c r="D162" s="275"/>
      <c r="E162" s="275"/>
      <c r="F162" s="275"/>
      <c r="G162" s="275"/>
      <c r="H162" s="275"/>
      <c r="I162" s="275"/>
      <c r="J162" s="275"/>
      <c r="K162" s="275"/>
      <c r="L162" s="275"/>
      <c r="M162" s="275"/>
      <c r="N162" s="275"/>
      <c r="O162" s="275"/>
      <c r="P162" s="273"/>
      <c r="Q162" s="273"/>
      <c r="R162" s="273"/>
      <c r="S162" s="273"/>
      <c r="T162" s="273"/>
      <c r="U162" s="273"/>
      <c r="V162" s="273"/>
      <c r="W162" s="273"/>
      <c r="X162" s="273"/>
      <c r="Y162" s="273"/>
      <c r="Z162" s="273"/>
      <c r="AA162" s="273"/>
      <c r="AB162" s="273"/>
      <c r="AC162" s="273"/>
      <c r="AD162" s="273"/>
      <c r="AE162" s="273"/>
      <c r="AF162" s="273"/>
      <c r="AG162" s="273"/>
    </row>
    <row r="163" spans="1:33" ht="15.75" customHeight="1">
      <c r="A163" s="272"/>
      <c r="B163" s="272"/>
      <c r="C163" s="274"/>
      <c r="D163" s="275"/>
      <c r="E163" s="275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  <c r="P163" s="273"/>
      <c r="Q163" s="273"/>
      <c r="R163" s="273"/>
      <c r="S163" s="273"/>
      <c r="T163" s="273"/>
      <c r="U163" s="273"/>
      <c r="V163" s="273"/>
      <c r="W163" s="273"/>
      <c r="X163" s="273"/>
      <c r="Y163" s="273"/>
      <c r="Z163" s="273"/>
      <c r="AA163" s="273"/>
      <c r="AB163" s="273"/>
      <c r="AC163" s="273"/>
      <c r="AD163" s="273"/>
      <c r="AE163" s="273"/>
      <c r="AF163" s="273"/>
      <c r="AG163" s="273"/>
    </row>
    <row r="164" spans="1:33" ht="15.75" customHeight="1">
      <c r="A164" s="272"/>
      <c r="B164" s="272"/>
      <c r="C164" s="274"/>
      <c r="D164" s="275"/>
      <c r="E164" s="275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  <c r="P164" s="273"/>
      <c r="Q164" s="273"/>
      <c r="R164" s="273"/>
      <c r="S164" s="273"/>
      <c r="T164" s="273"/>
      <c r="U164" s="273"/>
      <c r="V164" s="273"/>
      <c r="W164" s="273"/>
      <c r="X164" s="273"/>
      <c r="Y164" s="273"/>
      <c r="Z164" s="273"/>
      <c r="AA164" s="273"/>
      <c r="AB164" s="273"/>
      <c r="AC164" s="273"/>
      <c r="AD164" s="273"/>
      <c r="AE164" s="273"/>
      <c r="AF164" s="273"/>
      <c r="AG164" s="273"/>
    </row>
    <row r="165" spans="1:33" ht="15.75" customHeight="1">
      <c r="A165" s="272"/>
      <c r="B165" s="272"/>
      <c r="C165" s="274"/>
      <c r="D165" s="275"/>
      <c r="E165" s="27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3"/>
      <c r="Q165" s="273"/>
      <c r="R165" s="273"/>
      <c r="S165" s="273"/>
      <c r="T165" s="273"/>
      <c r="U165" s="273"/>
      <c r="V165" s="273"/>
      <c r="W165" s="273"/>
      <c r="X165" s="273"/>
      <c r="Y165" s="273"/>
      <c r="Z165" s="273"/>
      <c r="AA165" s="273"/>
      <c r="AB165" s="273"/>
      <c r="AC165" s="273"/>
      <c r="AD165" s="273"/>
      <c r="AE165" s="273"/>
      <c r="AF165" s="273"/>
      <c r="AG165" s="273"/>
    </row>
    <row r="166" spans="1:33" ht="15.75" customHeight="1">
      <c r="A166" s="272"/>
      <c r="B166" s="272"/>
      <c r="C166" s="274"/>
      <c r="D166" s="275"/>
      <c r="E166" s="275"/>
      <c r="F166" s="275"/>
      <c r="G166" s="275"/>
      <c r="H166" s="275"/>
      <c r="I166" s="275"/>
      <c r="J166" s="275"/>
      <c r="K166" s="275"/>
      <c r="L166" s="275"/>
      <c r="M166" s="275"/>
      <c r="N166" s="275"/>
      <c r="O166" s="275"/>
      <c r="P166" s="273"/>
      <c r="Q166" s="273"/>
      <c r="R166" s="273"/>
      <c r="S166" s="273"/>
      <c r="T166" s="273"/>
      <c r="U166" s="273"/>
      <c r="V166" s="273"/>
      <c r="W166" s="273"/>
      <c r="X166" s="273"/>
      <c r="Y166" s="273"/>
      <c r="Z166" s="273"/>
      <c r="AA166" s="273"/>
      <c r="AB166" s="273"/>
      <c r="AC166" s="273"/>
      <c r="AD166" s="273"/>
      <c r="AE166" s="273"/>
      <c r="AF166" s="273"/>
      <c r="AG166" s="273"/>
    </row>
    <row r="167" spans="1:33" ht="15.75" customHeight="1">
      <c r="A167" s="272"/>
      <c r="B167" s="272"/>
      <c r="C167" s="274"/>
      <c r="D167" s="275"/>
      <c r="E167" s="275"/>
      <c r="F167" s="275"/>
      <c r="G167" s="275"/>
      <c r="H167" s="275"/>
      <c r="I167" s="275"/>
      <c r="J167" s="275"/>
      <c r="K167" s="275"/>
      <c r="L167" s="275"/>
      <c r="M167" s="275"/>
      <c r="N167" s="275"/>
      <c r="O167" s="275"/>
      <c r="P167" s="273"/>
      <c r="Q167" s="273"/>
      <c r="R167" s="273"/>
      <c r="S167" s="273"/>
      <c r="T167" s="273"/>
      <c r="U167" s="273"/>
      <c r="V167" s="273"/>
      <c r="W167" s="273"/>
      <c r="X167" s="273"/>
      <c r="Y167" s="273"/>
      <c r="Z167" s="273"/>
      <c r="AA167" s="273"/>
      <c r="AB167" s="273"/>
      <c r="AC167" s="273"/>
      <c r="AD167" s="273"/>
      <c r="AE167" s="273"/>
      <c r="AF167" s="273"/>
      <c r="AG167" s="273"/>
    </row>
    <row r="168" spans="1:33" ht="15.75" customHeight="1">
      <c r="A168" s="272"/>
      <c r="B168" s="272"/>
      <c r="C168" s="274"/>
      <c r="D168" s="275"/>
      <c r="E168" s="275"/>
      <c r="F168" s="275"/>
      <c r="G168" s="275"/>
      <c r="H168" s="275"/>
      <c r="I168" s="275"/>
      <c r="J168" s="275"/>
      <c r="K168" s="275"/>
      <c r="L168" s="275"/>
      <c r="M168" s="275"/>
      <c r="N168" s="275"/>
      <c r="O168" s="275"/>
      <c r="P168" s="273"/>
      <c r="Q168" s="273"/>
      <c r="R168" s="273"/>
      <c r="S168" s="273"/>
      <c r="T168" s="273"/>
      <c r="U168" s="273"/>
      <c r="V168" s="273"/>
      <c r="W168" s="273"/>
      <c r="X168" s="273"/>
      <c r="Y168" s="273"/>
      <c r="Z168" s="273"/>
      <c r="AA168" s="273"/>
      <c r="AB168" s="273"/>
      <c r="AC168" s="273"/>
      <c r="AD168" s="273"/>
      <c r="AE168" s="273"/>
      <c r="AF168" s="273"/>
      <c r="AG168" s="273"/>
    </row>
    <row r="169" spans="1:33" ht="15.75" customHeight="1">
      <c r="A169" s="272"/>
      <c r="B169" s="272"/>
      <c r="C169" s="274"/>
      <c r="D169" s="275"/>
      <c r="E169" s="275"/>
      <c r="F169" s="275"/>
      <c r="G169" s="275"/>
      <c r="H169" s="275"/>
      <c r="I169" s="275"/>
      <c r="J169" s="275"/>
      <c r="K169" s="275"/>
      <c r="L169" s="275"/>
      <c r="M169" s="275"/>
      <c r="N169" s="275"/>
      <c r="O169" s="275"/>
      <c r="P169" s="273"/>
      <c r="Q169" s="273"/>
      <c r="R169" s="273"/>
      <c r="S169" s="273"/>
      <c r="T169" s="273"/>
      <c r="U169" s="273"/>
      <c r="V169" s="273"/>
      <c r="W169" s="273"/>
      <c r="X169" s="273"/>
      <c r="Y169" s="273"/>
      <c r="Z169" s="273"/>
      <c r="AA169" s="273"/>
      <c r="AB169" s="273"/>
      <c r="AC169" s="273"/>
      <c r="AD169" s="273"/>
      <c r="AE169" s="273"/>
      <c r="AF169" s="273"/>
      <c r="AG169" s="273"/>
    </row>
    <row r="170" spans="1:33" ht="15.75" customHeight="1">
      <c r="A170" s="272"/>
      <c r="B170" s="272"/>
      <c r="C170" s="274"/>
      <c r="D170" s="275"/>
      <c r="E170" s="275"/>
      <c r="F170" s="275"/>
      <c r="G170" s="275"/>
      <c r="H170" s="275"/>
      <c r="I170" s="275"/>
      <c r="J170" s="275"/>
      <c r="K170" s="275"/>
      <c r="L170" s="275"/>
      <c r="M170" s="275"/>
      <c r="N170" s="275"/>
      <c r="O170" s="275"/>
      <c r="P170" s="273"/>
      <c r="Q170" s="273"/>
      <c r="R170" s="273"/>
      <c r="S170" s="273"/>
      <c r="T170" s="273"/>
      <c r="U170" s="273"/>
      <c r="V170" s="273"/>
      <c r="W170" s="273"/>
      <c r="X170" s="273"/>
      <c r="Y170" s="273"/>
      <c r="Z170" s="273"/>
      <c r="AA170" s="273"/>
      <c r="AB170" s="273"/>
      <c r="AC170" s="273"/>
      <c r="AD170" s="273"/>
      <c r="AE170" s="273"/>
      <c r="AF170" s="273"/>
      <c r="AG170" s="273"/>
    </row>
    <row r="171" spans="1:33" ht="15.75" customHeight="1">
      <c r="A171" s="272"/>
      <c r="B171" s="272"/>
      <c r="C171" s="274"/>
      <c r="D171" s="275"/>
      <c r="E171" s="275"/>
      <c r="F171" s="275"/>
      <c r="G171" s="275"/>
      <c r="H171" s="275"/>
      <c r="I171" s="275"/>
      <c r="J171" s="275"/>
      <c r="K171" s="275"/>
      <c r="L171" s="275"/>
      <c r="M171" s="275"/>
      <c r="N171" s="275"/>
      <c r="O171" s="275"/>
      <c r="P171" s="273"/>
      <c r="Q171" s="273"/>
      <c r="R171" s="273"/>
      <c r="S171" s="273"/>
      <c r="T171" s="273"/>
      <c r="U171" s="273"/>
      <c r="V171" s="273"/>
      <c r="W171" s="273"/>
      <c r="X171" s="273"/>
      <c r="Y171" s="273"/>
      <c r="Z171" s="273"/>
      <c r="AA171" s="273"/>
      <c r="AB171" s="273"/>
      <c r="AC171" s="273"/>
      <c r="AD171" s="273"/>
      <c r="AE171" s="273"/>
      <c r="AF171" s="273"/>
      <c r="AG171" s="273"/>
    </row>
    <row r="172" spans="1:33" ht="15.75" customHeight="1">
      <c r="A172" s="272"/>
      <c r="B172" s="272"/>
      <c r="C172" s="274"/>
      <c r="D172" s="275"/>
      <c r="E172" s="275"/>
      <c r="F172" s="275"/>
      <c r="G172" s="275"/>
      <c r="H172" s="275"/>
      <c r="I172" s="275"/>
      <c r="J172" s="275"/>
      <c r="K172" s="275"/>
      <c r="L172" s="275"/>
      <c r="M172" s="275"/>
      <c r="N172" s="275"/>
      <c r="O172" s="275"/>
      <c r="P172" s="273"/>
      <c r="Q172" s="273"/>
      <c r="R172" s="273"/>
      <c r="S172" s="273"/>
      <c r="T172" s="273"/>
      <c r="U172" s="273"/>
      <c r="V172" s="273"/>
      <c r="W172" s="273"/>
      <c r="X172" s="273"/>
      <c r="Y172" s="273"/>
      <c r="Z172" s="273"/>
      <c r="AA172" s="273"/>
      <c r="AB172" s="273"/>
      <c r="AC172" s="273"/>
      <c r="AD172" s="273"/>
      <c r="AE172" s="273"/>
      <c r="AF172" s="273"/>
      <c r="AG172" s="273"/>
    </row>
    <row r="173" spans="1:33" ht="15.75" customHeight="1">
      <c r="A173" s="272"/>
      <c r="B173" s="272"/>
      <c r="C173" s="274"/>
      <c r="D173" s="275"/>
      <c r="E173" s="275"/>
      <c r="F173" s="275"/>
      <c r="G173" s="275"/>
      <c r="H173" s="275"/>
      <c r="I173" s="275"/>
      <c r="J173" s="275"/>
      <c r="K173" s="275"/>
      <c r="L173" s="275"/>
      <c r="M173" s="275"/>
      <c r="N173" s="275"/>
      <c r="O173" s="275"/>
      <c r="P173" s="273"/>
      <c r="Q173" s="273"/>
      <c r="R173" s="273"/>
      <c r="S173" s="273"/>
      <c r="T173" s="273"/>
      <c r="U173" s="273"/>
      <c r="V173" s="273"/>
      <c r="W173" s="273"/>
      <c r="X173" s="273"/>
      <c r="Y173" s="273"/>
      <c r="Z173" s="273"/>
      <c r="AA173" s="273"/>
      <c r="AB173" s="273"/>
      <c r="AC173" s="273"/>
      <c r="AD173" s="273"/>
      <c r="AE173" s="273"/>
      <c r="AF173" s="273"/>
      <c r="AG173" s="273"/>
    </row>
    <row r="174" spans="1:33" ht="15.75" customHeight="1">
      <c r="A174" s="272"/>
      <c r="B174" s="272"/>
      <c r="C174" s="274"/>
      <c r="D174" s="275"/>
      <c r="E174" s="275"/>
      <c r="F174" s="275"/>
      <c r="G174" s="275"/>
      <c r="H174" s="275"/>
      <c r="I174" s="275"/>
      <c r="J174" s="275"/>
      <c r="K174" s="275"/>
      <c r="L174" s="275"/>
      <c r="M174" s="275"/>
      <c r="N174" s="275"/>
      <c r="O174" s="275"/>
      <c r="P174" s="273"/>
      <c r="Q174" s="273"/>
      <c r="R174" s="273"/>
      <c r="S174" s="273"/>
      <c r="T174" s="273"/>
      <c r="U174" s="273"/>
      <c r="V174" s="273"/>
      <c r="W174" s="273"/>
      <c r="X174" s="273"/>
      <c r="Y174" s="273"/>
      <c r="Z174" s="273"/>
      <c r="AA174" s="273"/>
      <c r="AB174" s="273"/>
      <c r="AC174" s="273"/>
      <c r="AD174" s="273"/>
      <c r="AE174" s="273"/>
      <c r="AF174" s="273"/>
      <c r="AG174" s="273"/>
    </row>
    <row r="175" spans="1:33" ht="15.75" customHeight="1">
      <c r="A175" s="272"/>
      <c r="B175" s="272"/>
      <c r="C175" s="274"/>
      <c r="D175" s="275"/>
      <c r="E175" s="275"/>
      <c r="F175" s="275"/>
      <c r="G175" s="275"/>
      <c r="H175" s="275"/>
      <c r="I175" s="275"/>
      <c r="J175" s="275"/>
      <c r="K175" s="275"/>
      <c r="L175" s="275"/>
      <c r="M175" s="275"/>
      <c r="N175" s="275"/>
      <c r="O175" s="275"/>
      <c r="P175" s="273"/>
      <c r="Q175" s="273"/>
      <c r="R175" s="273"/>
      <c r="S175" s="273"/>
      <c r="T175" s="273"/>
      <c r="U175" s="273"/>
      <c r="V175" s="273"/>
      <c r="W175" s="273"/>
      <c r="X175" s="273"/>
      <c r="Y175" s="273"/>
      <c r="Z175" s="273"/>
      <c r="AA175" s="273"/>
      <c r="AB175" s="273"/>
      <c r="AC175" s="273"/>
      <c r="AD175" s="273"/>
      <c r="AE175" s="273"/>
      <c r="AF175" s="273"/>
      <c r="AG175" s="273"/>
    </row>
    <row r="176" spans="1:33" ht="15.75" customHeight="1">
      <c r="A176" s="272"/>
      <c r="B176" s="272"/>
      <c r="C176" s="274"/>
      <c r="D176" s="275"/>
      <c r="E176" s="275"/>
      <c r="F176" s="275"/>
      <c r="G176" s="275"/>
      <c r="H176" s="275"/>
      <c r="I176" s="275"/>
      <c r="J176" s="275"/>
      <c r="K176" s="275"/>
      <c r="L176" s="275"/>
      <c r="M176" s="275"/>
      <c r="N176" s="275"/>
      <c r="O176" s="275"/>
      <c r="P176" s="273"/>
      <c r="Q176" s="273"/>
      <c r="R176" s="273"/>
      <c r="S176" s="273"/>
      <c r="T176" s="273"/>
      <c r="U176" s="273"/>
      <c r="V176" s="273"/>
      <c r="W176" s="273"/>
      <c r="X176" s="273"/>
      <c r="Y176" s="273"/>
      <c r="Z176" s="273"/>
      <c r="AA176" s="273"/>
      <c r="AB176" s="273"/>
      <c r="AC176" s="273"/>
      <c r="AD176" s="273"/>
      <c r="AE176" s="273"/>
      <c r="AF176" s="273"/>
      <c r="AG176" s="273"/>
    </row>
    <row r="177" spans="1:33" ht="15.75" customHeight="1">
      <c r="A177" s="272"/>
      <c r="B177" s="272"/>
      <c r="C177" s="274"/>
      <c r="D177" s="275"/>
      <c r="E177" s="275"/>
      <c r="F177" s="275"/>
      <c r="G177" s="275"/>
      <c r="H177" s="275"/>
      <c r="I177" s="275"/>
      <c r="J177" s="275"/>
      <c r="K177" s="275"/>
      <c r="L177" s="275"/>
      <c r="M177" s="275"/>
      <c r="N177" s="275"/>
      <c r="O177" s="275"/>
      <c r="P177" s="273"/>
      <c r="Q177" s="273"/>
      <c r="R177" s="273"/>
      <c r="S177" s="273"/>
      <c r="T177" s="273"/>
      <c r="U177" s="273"/>
      <c r="V177" s="273"/>
      <c r="W177" s="273"/>
      <c r="X177" s="273"/>
      <c r="Y177" s="273"/>
      <c r="Z177" s="273"/>
      <c r="AA177" s="273"/>
      <c r="AB177" s="273"/>
      <c r="AC177" s="273"/>
      <c r="AD177" s="273"/>
      <c r="AE177" s="273"/>
      <c r="AF177" s="273"/>
      <c r="AG177" s="273"/>
    </row>
    <row r="178" spans="1:33" ht="15.75" customHeight="1">
      <c r="A178" s="272"/>
      <c r="B178" s="272"/>
      <c r="C178" s="274"/>
      <c r="D178" s="275"/>
      <c r="E178" s="275"/>
      <c r="F178" s="275"/>
      <c r="G178" s="275"/>
      <c r="H178" s="275"/>
      <c r="I178" s="275"/>
      <c r="J178" s="275"/>
      <c r="K178" s="275"/>
      <c r="L178" s="275"/>
      <c r="M178" s="275"/>
      <c r="N178" s="275"/>
      <c r="O178" s="275"/>
      <c r="P178" s="273"/>
      <c r="Q178" s="273"/>
      <c r="R178" s="273"/>
      <c r="S178" s="273"/>
      <c r="T178" s="273"/>
      <c r="U178" s="273"/>
      <c r="V178" s="273"/>
      <c r="W178" s="273"/>
      <c r="X178" s="273"/>
      <c r="Y178" s="273"/>
      <c r="Z178" s="273"/>
      <c r="AA178" s="273"/>
      <c r="AB178" s="273"/>
      <c r="AC178" s="273"/>
      <c r="AD178" s="273"/>
      <c r="AE178" s="273"/>
      <c r="AF178" s="273"/>
      <c r="AG178" s="273"/>
    </row>
    <row r="179" spans="1:33" ht="15.75" customHeight="1">
      <c r="A179" s="272"/>
      <c r="B179" s="272"/>
      <c r="C179" s="274"/>
      <c r="D179" s="275"/>
      <c r="E179" s="275"/>
      <c r="F179" s="275"/>
      <c r="G179" s="275"/>
      <c r="H179" s="275"/>
      <c r="I179" s="275"/>
      <c r="J179" s="275"/>
      <c r="K179" s="275"/>
      <c r="L179" s="275"/>
      <c r="M179" s="275"/>
      <c r="N179" s="275"/>
      <c r="O179" s="275"/>
      <c r="P179" s="273"/>
      <c r="Q179" s="273"/>
      <c r="R179" s="273"/>
      <c r="S179" s="273"/>
      <c r="T179" s="273"/>
      <c r="U179" s="273"/>
      <c r="V179" s="273"/>
      <c r="W179" s="273"/>
      <c r="X179" s="273"/>
      <c r="Y179" s="273"/>
      <c r="Z179" s="273"/>
      <c r="AA179" s="273"/>
      <c r="AB179" s="273"/>
      <c r="AC179" s="273"/>
      <c r="AD179" s="273"/>
      <c r="AE179" s="273"/>
      <c r="AF179" s="273"/>
      <c r="AG179" s="273"/>
    </row>
    <row r="180" spans="1:33" ht="15.75" customHeight="1">
      <c r="A180" s="272"/>
      <c r="B180" s="272"/>
      <c r="C180" s="274"/>
      <c r="D180" s="275"/>
      <c r="E180" s="275"/>
      <c r="F180" s="275"/>
      <c r="G180" s="275"/>
      <c r="H180" s="275"/>
      <c r="I180" s="275"/>
      <c r="J180" s="275"/>
      <c r="K180" s="275"/>
      <c r="L180" s="275"/>
      <c r="M180" s="275"/>
      <c r="N180" s="275"/>
      <c r="O180" s="275"/>
      <c r="P180" s="273"/>
      <c r="Q180" s="273"/>
      <c r="R180" s="273"/>
      <c r="S180" s="273"/>
      <c r="T180" s="273"/>
      <c r="U180" s="273"/>
      <c r="V180" s="273"/>
      <c r="W180" s="273"/>
      <c r="X180" s="273"/>
      <c r="Y180" s="273"/>
      <c r="Z180" s="273"/>
      <c r="AA180" s="273"/>
      <c r="AB180" s="273"/>
      <c r="AC180" s="273"/>
      <c r="AD180" s="273"/>
      <c r="AE180" s="273"/>
      <c r="AF180" s="273"/>
      <c r="AG180" s="273"/>
    </row>
    <row r="181" spans="1:33" ht="15.75" customHeight="1">
      <c r="A181" s="272"/>
      <c r="B181" s="272"/>
      <c r="C181" s="274"/>
      <c r="D181" s="275"/>
      <c r="E181" s="275"/>
      <c r="F181" s="275"/>
      <c r="G181" s="275"/>
      <c r="H181" s="275"/>
      <c r="I181" s="275"/>
      <c r="J181" s="275"/>
      <c r="K181" s="275"/>
      <c r="L181" s="275"/>
      <c r="M181" s="275"/>
      <c r="N181" s="275"/>
      <c r="O181" s="275"/>
      <c r="P181" s="273"/>
      <c r="Q181" s="273"/>
      <c r="R181" s="273"/>
      <c r="S181" s="273"/>
      <c r="T181" s="273"/>
      <c r="U181" s="273"/>
      <c r="V181" s="273"/>
      <c r="W181" s="273"/>
      <c r="X181" s="273"/>
      <c r="Y181" s="273"/>
      <c r="Z181" s="273"/>
      <c r="AA181" s="273"/>
      <c r="AB181" s="273"/>
      <c r="AC181" s="273"/>
      <c r="AD181" s="273"/>
      <c r="AE181" s="273"/>
      <c r="AF181" s="273"/>
      <c r="AG181" s="273"/>
    </row>
    <row r="182" spans="1:33" ht="15.75" customHeight="1">
      <c r="A182" s="272"/>
      <c r="B182" s="272"/>
      <c r="C182" s="274"/>
      <c r="D182" s="275"/>
      <c r="E182" s="275"/>
      <c r="F182" s="275"/>
      <c r="G182" s="275"/>
      <c r="H182" s="275"/>
      <c r="I182" s="275"/>
      <c r="J182" s="275"/>
      <c r="K182" s="275"/>
      <c r="L182" s="275"/>
      <c r="M182" s="275"/>
      <c r="N182" s="275"/>
      <c r="O182" s="275"/>
      <c r="P182" s="273"/>
      <c r="Q182" s="273"/>
      <c r="R182" s="273"/>
      <c r="S182" s="273"/>
      <c r="T182" s="273"/>
      <c r="U182" s="273"/>
      <c r="V182" s="273"/>
      <c r="W182" s="273"/>
      <c r="X182" s="273"/>
      <c r="Y182" s="273"/>
      <c r="Z182" s="273"/>
      <c r="AA182" s="273"/>
      <c r="AB182" s="273"/>
      <c r="AC182" s="273"/>
      <c r="AD182" s="273"/>
      <c r="AE182" s="273"/>
      <c r="AF182" s="273"/>
      <c r="AG182" s="273"/>
    </row>
    <row r="183" spans="1:33" ht="15.75" customHeight="1">
      <c r="A183" s="272"/>
      <c r="B183" s="272"/>
      <c r="C183" s="274"/>
      <c r="D183" s="275"/>
      <c r="E183" s="275"/>
      <c r="F183" s="275"/>
      <c r="G183" s="275"/>
      <c r="H183" s="275"/>
      <c r="I183" s="275"/>
      <c r="J183" s="275"/>
      <c r="K183" s="275"/>
      <c r="L183" s="275"/>
      <c r="M183" s="275"/>
      <c r="N183" s="275"/>
      <c r="O183" s="275"/>
      <c r="P183" s="273"/>
      <c r="Q183" s="273"/>
      <c r="R183" s="273"/>
      <c r="S183" s="273"/>
      <c r="T183" s="273"/>
      <c r="U183" s="273"/>
      <c r="V183" s="273"/>
      <c r="W183" s="273"/>
      <c r="X183" s="273"/>
      <c r="Y183" s="273"/>
      <c r="Z183" s="273"/>
      <c r="AA183" s="273"/>
      <c r="AB183" s="273"/>
      <c r="AC183" s="273"/>
      <c r="AD183" s="273"/>
      <c r="AE183" s="273"/>
      <c r="AF183" s="273"/>
      <c r="AG183" s="273"/>
    </row>
    <row r="184" spans="1:33" ht="15.75" customHeight="1">
      <c r="A184" s="272"/>
      <c r="B184" s="272"/>
      <c r="C184" s="274"/>
      <c r="D184" s="275"/>
      <c r="E184" s="275"/>
      <c r="F184" s="275"/>
      <c r="G184" s="275"/>
      <c r="H184" s="275"/>
      <c r="I184" s="275"/>
      <c r="J184" s="275"/>
      <c r="K184" s="275"/>
      <c r="L184" s="275"/>
      <c r="M184" s="275"/>
      <c r="N184" s="275"/>
      <c r="O184" s="275"/>
      <c r="P184" s="273"/>
      <c r="Q184" s="273"/>
      <c r="R184" s="273"/>
      <c r="S184" s="273"/>
      <c r="T184" s="273"/>
      <c r="U184" s="273"/>
      <c r="V184" s="273"/>
      <c r="W184" s="273"/>
      <c r="X184" s="273"/>
      <c r="Y184" s="273"/>
      <c r="Z184" s="273"/>
      <c r="AA184" s="273"/>
      <c r="AB184" s="273"/>
      <c r="AC184" s="273"/>
      <c r="AD184" s="273"/>
      <c r="AE184" s="273"/>
      <c r="AF184" s="273"/>
      <c r="AG184" s="273"/>
    </row>
    <row r="185" spans="1:33" ht="15.75" customHeight="1">
      <c r="A185" s="272"/>
      <c r="B185" s="272"/>
      <c r="C185" s="274"/>
      <c r="D185" s="275"/>
      <c r="E185" s="275"/>
      <c r="F185" s="275"/>
      <c r="G185" s="275"/>
      <c r="H185" s="275"/>
      <c r="I185" s="275"/>
      <c r="J185" s="275"/>
      <c r="K185" s="275"/>
      <c r="L185" s="275"/>
      <c r="M185" s="275"/>
      <c r="N185" s="275"/>
      <c r="O185" s="275"/>
      <c r="P185" s="273"/>
      <c r="Q185" s="273"/>
      <c r="R185" s="273"/>
      <c r="S185" s="273"/>
      <c r="T185" s="273"/>
      <c r="U185" s="273"/>
      <c r="V185" s="273"/>
      <c r="W185" s="273"/>
      <c r="X185" s="273"/>
      <c r="Y185" s="273"/>
      <c r="Z185" s="273"/>
      <c r="AA185" s="273"/>
      <c r="AB185" s="273"/>
      <c r="AC185" s="273"/>
      <c r="AD185" s="273"/>
      <c r="AE185" s="273"/>
      <c r="AF185" s="273"/>
      <c r="AG185" s="273"/>
    </row>
    <row r="186" spans="1:33" ht="15.75" customHeight="1">
      <c r="A186" s="272"/>
      <c r="B186" s="272"/>
      <c r="C186" s="274"/>
      <c r="D186" s="275"/>
      <c r="E186" s="275"/>
      <c r="F186" s="275"/>
      <c r="G186" s="275"/>
      <c r="H186" s="275"/>
      <c r="I186" s="275"/>
      <c r="J186" s="275"/>
      <c r="K186" s="275"/>
      <c r="L186" s="275"/>
      <c r="M186" s="275"/>
      <c r="N186" s="275"/>
      <c r="O186" s="275"/>
      <c r="P186" s="273"/>
      <c r="Q186" s="273"/>
      <c r="R186" s="273"/>
      <c r="S186" s="273"/>
      <c r="T186" s="273"/>
      <c r="U186" s="273"/>
      <c r="V186" s="273"/>
      <c r="W186" s="273"/>
      <c r="X186" s="273"/>
      <c r="Y186" s="273"/>
      <c r="Z186" s="273"/>
      <c r="AA186" s="273"/>
      <c r="AB186" s="273"/>
      <c r="AC186" s="273"/>
      <c r="AD186" s="273"/>
      <c r="AE186" s="273"/>
      <c r="AF186" s="273"/>
      <c r="AG186" s="273"/>
    </row>
    <row r="187" spans="1:33" ht="15.75" customHeight="1">
      <c r="A187" s="272"/>
      <c r="B187" s="272"/>
      <c r="C187" s="274"/>
      <c r="D187" s="275"/>
      <c r="E187" s="275"/>
      <c r="F187" s="275"/>
      <c r="G187" s="275"/>
      <c r="H187" s="275"/>
      <c r="I187" s="275"/>
      <c r="J187" s="275"/>
      <c r="K187" s="275"/>
      <c r="L187" s="275"/>
      <c r="M187" s="275"/>
      <c r="N187" s="275"/>
      <c r="O187" s="275"/>
      <c r="P187" s="273"/>
      <c r="Q187" s="273"/>
      <c r="R187" s="273"/>
      <c r="S187" s="273"/>
      <c r="T187" s="273"/>
      <c r="U187" s="273"/>
      <c r="V187" s="273"/>
      <c r="W187" s="273"/>
      <c r="X187" s="273"/>
      <c r="Y187" s="273"/>
      <c r="Z187" s="273"/>
      <c r="AA187" s="273"/>
      <c r="AB187" s="273"/>
      <c r="AC187" s="273"/>
      <c r="AD187" s="273"/>
      <c r="AE187" s="273"/>
      <c r="AF187" s="273"/>
      <c r="AG187" s="273"/>
    </row>
    <row r="188" spans="1:33" ht="15.75" customHeight="1">
      <c r="A188" s="272"/>
      <c r="B188" s="272"/>
      <c r="C188" s="274"/>
      <c r="D188" s="275"/>
      <c r="E188" s="275"/>
      <c r="F188" s="275"/>
      <c r="G188" s="275"/>
      <c r="H188" s="275"/>
      <c r="I188" s="275"/>
      <c r="J188" s="275"/>
      <c r="K188" s="275"/>
      <c r="L188" s="275"/>
      <c r="M188" s="275"/>
      <c r="N188" s="275"/>
      <c r="O188" s="275"/>
      <c r="P188" s="273"/>
      <c r="Q188" s="273"/>
      <c r="R188" s="273"/>
      <c r="S188" s="273"/>
      <c r="T188" s="273"/>
      <c r="U188" s="273"/>
      <c r="V188" s="273"/>
      <c r="W188" s="273"/>
      <c r="X188" s="273"/>
      <c r="Y188" s="273"/>
      <c r="Z188" s="273"/>
      <c r="AA188" s="273"/>
      <c r="AB188" s="273"/>
      <c r="AC188" s="273"/>
      <c r="AD188" s="273"/>
      <c r="AE188" s="273"/>
      <c r="AF188" s="273"/>
      <c r="AG188" s="273"/>
    </row>
    <row r="189" spans="1:33" ht="15.75" customHeight="1">
      <c r="A189" s="272"/>
      <c r="B189" s="272"/>
      <c r="C189" s="274"/>
      <c r="D189" s="275"/>
      <c r="E189" s="275"/>
      <c r="F189" s="275"/>
      <c r="G189" s="275"/>
      <c r="H189" s="275"/>
      <c r="I189" s="275"/>
      <c r="J189" s="275"/>
      <c r="K189" s="275"/>
      <c r="L189" s="275"/>
      <c r="M189" s="275"/>
      <c r="N189" s="275"/>
      <c r="O189" s="275"/>
      <c r="P189" s="273"/>
      <c r="Q189" s="273"/>
      <c r="R189" s="273"/>
      <c r="S189" s="273"/>
      <c r="T189" s="273"/>
      <c r="U189" s="273"/>
      <c r="V189" s="273"/>
      <c r="W189" s="273"/>
      <c r="X189" s="273"/>
      <c r="Y189" s="273"/>
      <c r="Z189" s="273"/>
      <c r="AA189" s="273"/>
      <c r="AB189" s="273"/>
      <c r="AC189" s="273"/>
      <c r="AD189" s="273"/>
      <c r="AE189" s="273"/>
      <c r="AF189" s="273"/>
      <c r="AG189" s="273"/>
    </row>
    <row r="190" spans="1:33" ht="15.75" customHeight="1">
      <c r="A190" s="272"/>
      <c r="B190" s="272"/>
      <c r="C190" s="274"/>
      <c r="D190" s="275"/>
      <c r="E190" s="275"/>
      <c r="F190" s="275"/>
      <c r="G190" s="275"/>
      <c r="H190" s="275"/>
      <c r="I190" s="275"/>
      <c r="J190" s="275"/>
      <c r="K190" s="275"/>
      <c r="L190" s="275"/>
      <c r="M190" s="275"/>
      <c r="N190" s="275"/>
      <c r="O190" s="275"/>
      <c r="P190" s="273"/>
      <c r="Q190" s="273"/>
      <c r="R190" s="273"/>
      <c r="S190" s="273"/>
      <c r="T190" s="273"/>
      <c r="U190" s="273"/>
      <c r="V190" s="273"/>
      <c r="W190" s="273"/>
      <c r="X190" s="273"/>
      <c r="Y190" s="273"/>
      <c r="Z190" s="273"/>
      <c r="AA190" s="273"/>
      <c r="AB190" s="273"/>
      <c r="AC190" s="273"/>
      <c r="AD190" s="273"/>
      <c r="AE190" s="273"/>
      <c r="AF190" s="273"/>
      <c r="AG190" s="273"/>
    </row>
    <row r="191" spans="1:33" ht="15.75" customHeight="1">
      <c r="A191" s="272"/>
      <c r="B191" s="272"/>
      <c r="C191" s="274"/>
      <c r="D191" s="275"/>
      <c r="E191" s="275"/>
      <c r="F191" s="275"/>
      <c r="G191" s="275"/>
      <c r="H191" s="275"/>
      <c r="I191" s="275"/>
      <c r="J191" s="275"/>
      <c r="K191" s="275"/>
      <c r="L191" s="275"/>
      <c r="M191" s="275"/>
      <c r="N191" s="275"/>
      <c r="O191" s="275"/>
      <c r="P191" s="273"/>
      <c r="Q191" s="273"/>
      <c r="R191" s="273"/>
      <c r="S191" s="273"/>
      <c r="T191" s="273"/>
      <c r="U191" s="273"/>
      <c r="V191" s="273"/>
      <c r="W191" s="273"/>
      <c r="X191" s="273"/>
      <c r="Y191" s="273"/>
      <c r="Z191" s="273"/>
      <c r="AA191" s="273"/>
      <c r="AB191" s="273"/>
      <c r="AC191" s="273"/>
      <c r="AD191" s="273"/>
      <c r="AE191" s="273"/>
      <c r="AF191" s="273"/>
      <c r="AG191" s="273"/>
    </row>
    <row r="192" spans="1:33" ht="15.75" customHeight="1">
      <c r="A192" s="272"/>
      <c r="B192" s="272"/>
      <c r="C192" s="274"/>
      <c r="D192" s="275"/>
      <c r="E192" s="275"/>
      <c r="F192" s="275"/>
      <c r="G192" s="275"/>
      <c r="H192" s="275"/>
      <c r="I192" s="275"/>
      <c r="J192" s="275"/>
      <c r="K192" s="275"/>
      <c r="L192" s="275"/>
      <c r="M192" s="275"/>
      <c r="N192" s="275"/>
      <c r="O192" s="275"/>
      <c r="P192" s="273"/>
      <c r="Q192" s="273"/>
      <c r="R192" s="273"/>
      <c r="S192" s="273"/>
      <c r="T192" s="273"/>
      <c r="U192" s="273"/>
      <c r="V192" s="273"/>
      <c r="W192" s="273"/>
      <c r="X192" s="273"/>
      <c r="Y192" s="273"/>
      <c r="Z192" s="273"/>
      <c r="AA192" s="273"/>
      <c r="AB192" s="273"/>
      <c r="AC192" s="273"/>
      <c r="AD192" s="273"/>
      <c r="AE192" s="273"/>
      <c r="AF192" s="273"/>
      <c r="AG192" s="273"/>
    </row>
    <row r="193" spans="1:33" ht="15.75" customHeight="1">
      <c r="A193" s="272"/>
      <c r="B193" s="272"/>
      <c r="C193" s="274"/>
      <c r="D193" s="275"/>
      <c r="E193" s="275"/>
      <c r="F193" s="275"/>
      <c r="G193" s="275"/>
      <c r="H193" s="275"/>
      <c r="I193" s="275"/>
      <c r="J193" s="275"/>
      <c r="K193" s="275"/>
      <c r="L193" s="275"/>
      <c r="M193" s="275"/>
      <c r="N193" s="275"/>
      <c r="O193" s="275"/>
      <c r="P193" s="273"/>
      <c r="Q193" s="273"/>
      <c r="R193" s="273"/>
      <c r="S193" s="273"/>
      <c r="T193" s="273"/>
      <c r="U193" s="273"/>
      <c r="V193" s="273"/>
      <c r="W193" s="273"/>
      <c r="X193" s="273"/>
      <c r="Y193" s="273"/>
      <c r="Z193" s="273"/>
      <c r="AA193" s="273"/>
      <c r="AB193" s="273"/>
      <c r="AC193" s="273"/>
      <c r="AD193" s="273"/>
      <c r="AE193" s="273"/>
      <c r="AF193" s="273"/>
      <c r="AG193" s="273"/>
    </row>
    <row r="194" spans="1:33" ht="15.75" customHeight="1">
      <c r="A194" s="272"/>
      <c r="B194" s="272"/>
      <c r="C194" s="274"/>
      <c r="D194" s="275"/>
      <c r="E194" s="275"/>
      <c r="F194" s="275"/>
      <c r="G194" s="275"/>
      <c r="H194" s="275"/>
      <c r="I194" s="275"/>
      <c r="J194" s="275"/>
      <c r="K194" s="275"/>
      <c r="L194" s="275"/>
      <c r="M194" s="275"/>
      <c r="N194" s="275"/>
      <c r="O194" s="275"/>
      <c r="P194" s="273"/>
      <c r="Q194" s="273"/>
      <c r="R194" s="273"/>
      <c r="S194" s="273"/>
      <c r="T194" s="273"/>
      <c r="U194" s="273"/>
      <c r="V194" s="273"/>
      <c r="W194" s="273"/>
      <c r="X194" s="273"/>
      <c r="Y194" s="273"/>
      <c r="Z194" s="273"/>
      <c r="AA194" s="273"/>
      <c r="AB194" s="273"/>
      <c r="AC194" s="273"/>
      <c r="AD194" s="273"/>
      <c r="AE194" s="273"/>
      <c r="AF194" s="273"/>
      <c r="AG194" s="273"/>
    </row>
    <row r="195" spans="1:33" ht="15.75" customHeight="1">
      <c r="A195" s="272"/>
      <c r="B195" s="272"/>
      <c r="C195" s="274"/>
      <c r="D195" s="275"/>
      <c r="E195" s="275"/>
      <c r="F195" s="275"/>
      <c r="G195" s="275"/>
      <c r="H195" s="275"/>
      <c r="I195" s="275"/>
      <c r="J195" s="275"/>
      <c r="K195" s="275"/>
      <c r="L195" s="275"/>
      <c r="M195" s="275"/>
      <c r="N195" s="275"/>
      <c r="O195" s="275"/>
      <c r="P195" s="273"/>
      <c r="Q195" s="273"/>
      <c r="R195" s="273"/>
      <c r="S195" s="273"/>
      <c r="T195" s="273"/>
      <c r="U195" s="273"/>
      <c r="V195" s="273"/>
      <c r="W195" s="273"/>
      <c r="X195" s="273"/>
      <c r="Y195" s="273"/>
      <c r="Z195" s="273"/>
      <c r="AA195" s="273"/>
      <c r="AB195" s="273"/>
      <c r="AC195" s="273"/>
      <c r="AD195" s="273"/>
      <c r="AE195" s="273"/>
      <c r="AF195" s="273"/>
      <c r="AG195" s="273"/>
    </row>
    <row r="196" spans="1:33" ht="15.75" customHeight="1">
      <c r="A196" s="272"/>
      <c r="B196" s="272"/>
      <c r="C196" s="274"/>
      <c r="D196" s="275"/>
      <c r="E196" s="275"/>
      <c r="F196" s="275"/>
      <c r="G196" s="275"/>
      <c r="H196" s="275"/>
      <c r="I196" s="275"/>
      <c r="J196" s="275"/>
      <c r="K196" s="275"/>
      <c r="L196" s="275"/>
      <c r="M196" s="275"/>
      <c r="N196" s="275"/>
      <c r="O196" s="275"/>
      <c r="P196" s="273"/>
      <c r="Q196" s="273"/>
      <c r="R196" s="273"/>
      <c r="S196" s="273"/>
      <c r="T196" s="273"/>
      <c r="U196" s="273"/>
      <c r="V196" s="273"/>
      <c r="W196" s="273"/>
      <c r="X196" s="273"/>
      <c r="Y196" s="273"/>
      <c r="Z196" s="273"/>
      <c r="AA196" s="273"/>
      <c r="AB196" s="273"/>
      <c r="AC196" s="273"/>
      <c r="AD196" s="273"/>
      <c r="AE196" s="273"/>
      <c r="AF196" s="273"/>
      <c r="AG196" s="273"/>
    </row>
    <row r="197" spans="1:33" ht="15.75" customHeight="1">
      <c r="A197" s="272"/>
      <c r="B197" s="272"/>
      <c r="C197" s="274"/>
      <c r="D197" s="275"/>
      <c r="E197" s="275"/>
      <c r="F197" s="275"/>
      <c r="G197" s="275"/>
      <c r="H197" s="275"/>
      <c r="I197" s="275"/>
      <c r="J197" s="275"/>
      <c r="K197" s="275"/>
      <c r="L197" s="275"/>
      <c r="M197" s="275"/>
      <c r="N197" s="275"/>
      <c r="O197" s="275"/>
      <c r="P197" s="273"/>
      <c r="Q197" s="273"/>
      <c r="R197" s="273"/>
      <c r="S197" s="273"/>
      <c r="T197" s="273"/>
      <c r="U197" s="273"/>
      <c r="V197" s="273"/>
      <c r="W197" s="273"/>
      <c r="X197" s="273"/>
      <c r="Y197" s="273"/>
      <c r="Z197" s="273"/>
      <c r="AA197" s="273"/>
      <c r="AB197" s="273"/>
      <c r="AC197" s="273"/>
      <c r="AD197" s="273"/>
      <c r="AE197" s="273"/>
      <c r="AF197" s="273"/>
      <c r="AG197" s="273"/>
    </row>
    <row r="198" spans="1:33" ht="15.75" customHeight="1">
      <c r="A198" s="272"/>
      <c r="B198" s="272"/>
      <c r="C198" s="274"/>
      <c r="D198" s="275"/>
      <c r="E198" s="275"/>
      <c r="F198" s="275"/>
      <c r="G198" s="275"/>
      <c r="H198" s="275"/>
      <c r="I198" s="275"/>
      <c r="J198" s="275"/>
      <c r="K198" s="275"/>
      <c r="L198" s="275"/>
      <c r="M198" s="275"/>
      <c r="N198" s="275"/>
      <c r="O198" s="275"/>
      <c r="P198" s="273"/>
      <c r="Q198" s="273"/>
      <c r="R198" s="273"/>
      <c r="S198" s="273"/>
      <c r="T198" s="273"/>
      <c r="U198" s="273"/>
      <c r="V198" s="273"/>
      <c r="W198" s="273"/>
      <c r="X198" s="273"/>
      <c r="Y198" s="273"/>
      <c r="Z198" s="273"/>
      <c r="AA198" s="273"/>
      <c r="AB198" s="273"/>
      <c r="AC198" s="273"/>
      <c r="AD198" s="273"/>
      <c r="AE198" s="273"/>
      <c r="AF198" s="273"/>
      <c r="AG198" s="273"/>
    </row>
    <row r="199" spans="1:33" ht="15.75" customHeight="1">
      <c r="A199" s="272"/>
      <c r="B199" s="272"/>
      <c r="C199" s="274"/>
      <c r="D199" s="275"/>
      <c r="E199" s="275"/>
      <c r="F199" s="275"/>
      <c r="G199" s="275"/>
      <c r="H199" s="275"/>
      <c r="I199" s="275"/>
      <c r="J199" s="275"/>
      <c r="K199" s="275"/>
      <c r="L199" s="275"/>
      <c r="M199" s="275"/>
      <c r="N199" s="275"/>
      <c r="O199" s="275"/>
      <c r="P199" s="273"/>
      <c r="Q199" s="273"/>
      <c r="R199" s="273"/>
      <c r="S199" s="273"/>
      <c r="T199" s="273"/>
      <c r="U199" s="273"/>
      <c r="V199" s="273"/>
      <c r="W199" s="273"/>
      <c r="X199" s="273"/>
      <c r="Y199" s="273"/>
      <c r="Z199" s="273"/>
      <c r="AA199" s="273"/>
      <c r="AB199" s="273"/>
      <c r="AC199" s="273"/>
      <c r="AD199" s="273"/>
      <c r="AE199" s="273"/>
      <c r="AF199" s="273"/>
      <c r="AG199" s="273"/>
    </row>
    <row r="200" spans="1:33" ht="15.75" customHeight="1">
      <c r="A200" s="272"/>
      <c r="B200" s="272"/>
      <c r="C200" s="274"/>
      <c r="D200" s="275"/>
      <c r="E200" s="275"/>
      <c r="F200" s="275"/>
      <c r="G200" s="275"/>
      <c r="H200" s="275"/>
      <c r="I200" s="275"/>
      <c r="J200" s="275"/>
      <c r="K200" s="275"/>
      <c r="L200" s="275"/>
      <c r="M200" s="275"/>
      <c r="N200" s="275"/>
      <c r="O200" s="275"/>
      <c r="P200" s="273"/>
      <c r="Q200" s="273"/>
      <c r="R200" s="273"/>
      <c r="S200" s="273"/>
      <c r="T200" s="273"/>
      <c r="U200" s="273"/>
      <c r="V200" s="273"/>
      <c r="W200" s="273"/>
      <c r="X200" s="273"/>
      <c r="Y200" s="273"/>
      <c r="Z200" s="273"/>
      <c r="AA200" s="273"/>
      <c r="AB200" s="273"/>
      <c r="AC200" s="273"/>
      <c r="AD200" s="273"/>
      <c r="AE200" s="273"/>
      <c r="AF200" s="273"/>
      <c r="AG200" s="273"/>
    </row>
    <row r="201" spans="1:33" ht="15.75" customHeight="1">
      <c r="A201" s="272"/>
      <c r="B201" s="272"/>
      <c r="C201" s="274"/>
      <c r="D201" s="275"/>
      <c r="E201" s="275"/>
      <c r="F201" s="275"/>
      <c r="G201" s="275"/>
      <c r="H201" s="275"/>
      <c r="I201" s="275"/>
      <c r="J201" s="275"/>
      <c r="K201" s="275"/>
      <c r="L201" s="275"/>
      <c r="M201" s="275"/>
      <c r="N201" s="275"/>
      <c r="O201" s="275"/>
      <c r="P201" s="273"/>
      <c r="Q201" s="273"/>
      <c r="R201" s="273"/>
      <c r="S201" s="273"/>
      <c r="T201" s="273"/>
      <c r="U201" s="273"/>
      <c r="V201" s="273"/>
      <c r="W201" s="273"/>
      <c r="X201" s="273"/>
      <c r="Y201" s="273"/>
      <c r="Z201" s="273"/>
      <c r="AA201" s="273"/>
      <c r="AB201" s="273"/>
      <c r="AC201" s="273"/>
      <c r="AD201" s="273"/>
      <c r="AE201" s="273"/>
      <c r="AF201" s="273"/>
      <c r="AG201" s="273"/>
    </row>
    <row r="202" spans="1:33" ht="15.75" customHeight="1">
      <c r="A202" s="272"/>
      <c r="B202" s="272"/>
      <c r="C202" s="274"/>
      <c r="D202" s="275"/>
      <c r="E202" s="275"/>
      <c r="F202" s="275"/>
      <c r="G202" s="275"/>
      <c r="H202" s="275"/>
      <c r="I202" s="275"/>
      <c r="J202" s="275"/>
      <c r="K202" s="275"/>
      <c r="L202" s="275"/>
      <c r="M202" s="275"/>
      <c r="N202" s="275"/>
      <c r="O202" s="275"/>
      <c r="P202" s="273"/>
      <c r="Q202" s="273"/>
      <c r="R202" s="273"/>
      <c r="S202" s="273"/>
      <c r="T202" s="273"/>
      <c r="U202" s="273"/>
      <c r="V202" s="273"/>
      <c r="W202" s="273"/>
      <c r="X202" s="273"/>
      <c r="Y202" s="273"/>
      <c r="Z202" s="273"/>
      <c r="AA202" s="273"/>
      <c r="AB202" s="273"/>
      <c r="AC202" s="273"/>
      <c r="AD202" s="273"/>
      <c r="AE202" s="273"/>
      <c r="AF202" s="273"/>
      <c r="AG202" s="273"/>
    </row>
    <row r="203" spans="1:33" ht="15.75" customHeight="1">
      <c r="A203" s="272"/>
      <c r="B203" s="272"/>
      <c r="C203" s="274"/>
      <c r="D203" s="275"/>
      <c r="E203" s="275"/>
      <c r="F203" s="275"/>
      <c r="G203" s="275"/>
      <c r="H203" s="275"/>
      <c r="I203" s="275"/>
      <c r="J203" s="275"/>
      <c r="K203" s="275"/>
      <c r="L203" s="275"/>
      <c r="M203" s="275"/>
      <c r="N203" s="275"/>
      <c r="O203" s="275"/>
      <c r="P203" s="273"/>
      <c r="Q203" s="273"/>
      <c r="R203" s="273"/>
      <c r="S203" s="273"/>
      <c r="T203" s="273"/>
      <c r="U203" s="273"/>
      <c r="V203" s="273"/>
      <c r="W203" s="273"/>
      <c r="X203" s="273"/>
      <c r="Y203" s="273"/>
      <c r="Z203" s="273"/>
      <c r="AA203" s="273"/>
      <c r="AB203" s="273"/>
      <c r="AC203" s="273"/>
      <c r="AD203" s="273"/>
      <c r="AE203" s="273"/>
      <c r="AF203" s="273"/>
      <c r="AG203" s="273"/>
    </row>
    <row r="204" spans="1:33" ht="15.75" customHeight="1">
      <c r="A204" s="272"/>
      <c r="B204" s="272"/>
      <c r="C204" s="274"/>
      <c r="D204" s="275"/>
      <c r="E204" s="275"/>
      <c r="F204" s="275"/>
      <c r="G204" s="275"/>
      <c r="H204" s="275"/>
      <c r="I204" s="275"/>
      <c r="J204" s="275"/>
      <c r="K204" s="275"/>
      <c r="L204" s="275"/>
      <c r="M204" s="275"/>
      <c r="N204" s="275"/>
      <c r="O204" s="275"/>
      <c r="P204" s="273"/>
      <c r="Q204" s="273"/>
      <c r="R204" s="273"/>
      <c r="S204" s="273"/>
      <c r="T204" s="273"/>
      <c r="U204" s="273"/>
      <c r="V204" s="273"/>
      <c r="W204" s="273"/>
      <c r="X204" s="273"/>
      <c r="Y204" s="273"/>
      <c r="Z204" s="273"/>
      <c r="AA204" s="273"/>
      <c r="AB204" s="273"/>
      <c r="AC204" s="273"/>
      <c r="AD204" s="273"/>
      <c r="AE204" s="273"/>
      <c r="AF204" s="273"/>
      <c r="AG204" s="273"/>
    </row>
    <row r="205" spans="1:33" ht="15.75" customHeight="1">
      <c r="A205" s="272"/>
      <c r="B205" s="272"/>
      <c r="C205" s="274"/>
      <c r="D205" s="275"/>
      <c r="E205" s="275"/>
      <c r="F205" s="275"/>
      <c r="G205" s="275"/>
      <c r="H205" s="275"/>
      <c r="I205" s="275"/>
      <c r="J205" s="275"/>
      <c r="K205" s="275"/>
      <c r="L205" s="275"/>
      <c r="M205" s="275"/>
      <c r="N205" s="275"/>
      <c r="O205" s="275"/>
      <c r="P205" s="273"/>
      <c r="Q205" s="273"/>
      <c r="R205" s="273"/>
      <c r="S205" s="273"/>
      <c r="T205" s="273"/>
      <c r="U205" s="273"/>
      <c r="V205" s="273"/>
      <c r="W205" s="273"/>
      <c r="X205" s="273"/>
      <c r="Y205" s="273"/>
      <c r="Z205" s="273"/>
      <c r="AA205" s="273"/>
      <c r="AB205" s="273"/>
      <c r="AC205" s="273"/>
      <c r="AD205" s="273"/>
      <c r="AE205" s="273"/>
      <c r="AF205" s="273"/>
      <c r="AG205" s="273"/>
    </row>
    <row r="206" spans="1:33" ht="15.75" customHeight="1">
      <c r="A206" s="272"/>
      <c r="B206" s="272"/>
      <c r="C206" s="274"/>
      <c r="D206" s="275"/>
      <c r="E206" s="275"/>
      <c r="F206" s="275"/>
      <c r="G206" s="275"/>
      <c r="H206" s="275"/>
      <c r="I206" s="275"/>
      <c r="J206" s="275"/>
      <c r="K206" s="275"/>
      <c r="L206" s="275"/>
      <c r="M206" s="275"/>
      <c r="N206" s="275"/>
      <c r="O206" s="275"/>
      <c r="P206" s="273"/>
      <c r="Q206" s="273"/>
      <c r="R206" s="273"/>
      <c r="S206" s="273"/>
      <c r="T206" s="273"/>
      <c r="U206" s="273"/>
      <c r="V206" s="273"/>
      <c r="W206" s="273"/>
      <c r="X206" s="273"/>
      <c r="Y206" s="273"/>
      <c r="Z206" s="273"/>
      <c r="AA206" s="273"/>
      <c r="AB206" s="273"/>
      <c r="AC206" s="273"/>
      <c r="AD206" s="273"/>
      <c r="AE206" s="273"/>
      <c r="AF206" s="273"/>
      <c r="AG206" s="273"/>
    </row>
    <row r="207" spans="1:33" ht="15.75" customHeight="1">
      <c r="A207" s="272"/>
      <c r="B207" s="272"/>
      <c r="C207" s="274"/>
      <c r="D207" s="275"/>
      <c r="E207" s="275"/>
      <c r="F207" s="275"/>
      <c r="G207" s="275"/>
      <c r="H207" s="275"/>
      <c r="I207" s="275"/>
      <c r="J207" s="275"/>
      <c r="K207" s="275"/>
      <c r="L207" s="275"/>
      <c r="M207" s="275"/>
      <c r="N207" s="275"/>
      <c r="O207" s="275"/>
      <c r="P207" s="273"/>
      <c r="Q207" s="273"/>
      <c r="R207" s="273"/>
      <c r="S207" s="273"/>
      <c r="T207" s="273"/>
      <c r="U207" s="273"/>
      <c r="V207" s="273"/>
      <c r="W207" s="273"/>
      <c r="X207" s="273"/>
      <c r="Y207" s="273"/>
      <c r="Z207" s="273"/>
      <c r="AA207" s="273"/>
      <c r="AB207" s="273"/>
      <c r="AC207" s="273"/>
      <c r="AD207" s="273"/>
      <c r="AE207" s="273"/>
      <c r="AF207" s="273"/>
      <c r="AG207" s="273"/>
    </row>
    <row r="208" spans="1:33" ht="15.75" customHeight="1">
      <c r="A208" s="272"/>
      <c r="B208" s="272"/>
      <c r="C208" s="274"/>
      <c r="D208" s="275"/>
      <c r="E208" s="275"/>
      <c r="F208" s="275"/>
      <c r="G208" s="275"/>
      <c r="H208" s="275"/>
      <c r="I208" s="275"/>
      <c r="J208" s="275"/>
      <c r="K208" s="275"/>
      <c r="L208" s="275"/>
      <c r="M208" s="275"/>
      <c r="N208" s="275"/>
      <c r="O208" s="275"/>
      <c r="P208" s="273"/>
      <c r="Q208" s="273"/>
      <c r="R208" s="273"/>
      <c r="S208" s="273"/>
      <c r="T208" s="273"/>
      <c r="U208" s="273"/>
      <c r="V208" s="273"/>
      <c r="W208" s="273"/>
      <c r="X208" s="273"/>
      <c r="Y208" s="273"/>
      <c r="Z208" s="273"/>
      <c r="AA208" s="273"/>
      <c r="AB208" s="273"/>
      <c r="AC208" s="273"/>
      <c r="AD208" s="273"/>
      <c r="AE208" s="273"/>
      <c r="AF208" s="273"/>
      <c r="AG208" s="273"/>
    </row>
    <row r="209" spans="1:33" ht="15.75" customHeight="1">
      <c r="A209" s="272"/>
      <c r="B209" s="272"/>
      <c r="C209" s="274"/>
      <c r="D209" s="275"/>
      <c r="E209" s="275"/>
      <c r="F209" s="275"/>
      <c r="G209" s="275"/>
      <c r="H209" s="275"/>
      <c r="I209" s="275"/>
      <c r="J209" s="275"/>
      <c r="K209" s="275"/>
      <c r="L209" s="275"/>
      <c r="M209" s="275"/>
      <c r="N209" s="275"/>
      <c r="O209" s="275"/>
      <c r="P209" s="273"/>
      <c r="Q209" s="273"/>
      <c r="R209" s="273"/>
      <c r="S209" s="273"/>
      <c r="T209" s="273"/>
      <c r="U209" s="273"/>
      <c r="V209" s="273"/>
      <c r="W209" s="273"/>
      <c r="X209" s="273"/>
      <c r="Y209" s="273"/>
      <c r="Z209" s="273"/>
      <c r="AA209" s="273"/>
      <c r="AB209" s="273"/>
      <c r="AC209" s="273"/>
      <c r="AD209" s="273"/>
      <c r="AE209" s="273"/>
      <c r="AF209" s="273"/>
      <c r="AG209" s="273"/>
    </row>
    <row r="210" spans="1:33" ht="15.75" customHeight="1">
      <c r="A210" s="272"/>
      <c r="B210" s="272"/>
      <c r="C210" s="274"/>
      <c r="D210" s="275"/>
      <c r="E210" s="275"/>
      <c r="F210" s="275"/>
      <c r="G210" s="275"/>
      <c r="H210" s="275"/>
      <c r="I210" s="275"/>
      <c r="J210" s="275"/>
      <c r="K210" s="275"/>
      <c r="L210" s="275"/>
      <c r="M210" s="275"/>
      <c r="N210" s="275"/>
      <c r="O210" s="275"/>
      <c r="P210" s="273"/>
      <c r="Q210" s="273"/>
      <c r="R210" s="273"/>
      <c r="S210" s="273"/>
      <c r="T210" s="273"/>
      <c r="U210" s="273"/>
      <c r="V210" s="273"/>
      <c r="W210" s="273"/>
      <c r="X210" s="273"/>
      <c r="Y210" s="273"/>
      <c r="Z210" s="273"/>
      <c r="AA210" s="273"/>
      <c r="AB210" s="273"/>
      <c r="AC210" s="273"/>
      <c r="AD210" s="273"/>
      <c r="AE210" s="273"/>
      <c r="AF210" s="273"/>
      <c r="AG210" s="273"/>
    </row>
    <row r="211" spans="1:33" ht="15.75" customHeight="1">
      <c r="A211" s="272"/>
      <c r="B211" s="272"/>
      <c r="C211" s="274"/>
      <c r="D211" s="275"/>
      <c r="E211" s="275"/>
      <c r="F211" s="275"/>
      <c r="G211" s="275"/>
      <c r="H211" s="275"/>
      <c r="I211" s="275"/>
      <c r="J211" s="275"/>
      <c r="K211" s="275"/>
      <c r="L211" s="275"/>
      <c r="M211" s="275"/>
      <c r="N211" s="275"/>
      <c r="O211" s="275"/>
      <c r="P211" s="273"/>
      <c r="Q211" s="273"/>
      <c r="R211" s="273"/>
      <c r="S211" s="273"/>
      <c r="T211" s="273"/>
      <c r="U211" s="273"/>
      <c r="V211" s="273"/>
      <c r="W211" s="273"/>
      <c r="X211" s="273"/>
      <c r="Y211" s="273"/>
      <c r="Z211" s="273"/>
      <c r="AA211" s="273"/>
      <c r="AB211" s="273"/>
      <c r="AC211" s="273"/>
      <c r="AD211" s="273"/>
      <c r="AE211" s="273"/>
      <c r="AF211" s="273"/>
      <c r="AG211" s="273"/>
    </row>
    <row r="212" spans="1:33" ht="15.75" customHeight="1">
      <c r="A212" s="272"/>
      <c r="B212" s="272"/>
      <c r="C212" s="274"/>
      <c r="D212" s="275"/>
      <c r="E212" s="275"/>
      <c r="F212" s="275"/>
      <c r="G212" s="275"/>
      <c r="H212" s="275"/>
      <c r="I212" s="275"/>
      <c r="J212" s="275"/>
      <c r="K212" s="275"/>
      <c r="L212" s="275"/>
      <c r="M212" s="275"/>
      <c r="N212" s="275"/>
      <c r="O212" s="275"/>
      <c r="P212" s="273"/>
      <c r="Q212" s="273"/>
      <c r="R212" s="273"/>
      <c r="S212" s="273"/>
      <c r="T212" s="273"/>
      <c r="U212" s="273"/>
      <c r="V212" s="273"/>
      <c r="W212" s="273"/>
      <c r="X212" s="273"/>
      <c r="Y212" s="273"/>
      <c r="Z212" s="273"/>
      <c r="AA212" s="273"/>
      <c r="AB212" s="273"/>
      <c r="AC212" s="273"/>
      <c r="AD212" s="273"/>
      <c r="AE212" s="273"/>
      <c r="AF212" s="273"/>
      <c r="AG212" s="273"/>
    </row>
    <row r="213" spans="1:33" ht="15.75" customHeight="1">
      <c r="A213" s="272"/>
      <c r="B213" s="272"/>
      <c r="C213" s="274"/>
      <c r="D213" s="275"/>
      <c r="E213" s="275"/>
      <c r="F213" s="275"/>
      <c r="G213" s="275"/>
      <c r="H213" s="275"/>
      <c r="I213" s="275"/>
      <c r="J213" s="275"/>
      <c r="K213" s="275"/>
      <c r="L213" s="275"/>
      <c r="M213" s="275"/>
      <c r="N213" s="275"/>
      <c r="O213" s="275"/>
      <c r="P213" s="273"/>
      <c r="Q213" s="273"/>
      <c r="R213" s="273"/>
      <c r="S213" s="273"/>
      <c r="T213" s="273"/>
      <c r="U213" s="273"/>
      <c r="V213" s="273"/>
      <c r="W213" s="273"/>
      <c r="X213" s="273"/>
      <c r="Y213" s="273"/>
      <c r="Z213" s="273"/>
      <c r="AA213" s="273"/>
      <c r="AB213" s="273"/>
      <c r="AC213" s="273"/>
      <c r="AD213" s="273"/>
      <c r="AE213" s="273"/>
      <c r="AF213" s="273"/>
      <c r="AG213" s="273"/>
    </row>
    <row r="214" spans="1:33" ht="15.75" customHeight="1">
      <c r="A214" s="272"/>
      <c r="B214" s="272"/>
      <c r="C214" s="274"/>
      <c r="D214" s="275"/>
      <c r="E214" s="275"/>
      <c r="F214" s="275"/>
      <c r="G214" s="275"/>
      <c r="H214" s="275"/>
      <c r="I214" s="275"/>
      <c r="J214" s="275"/>
      <c r="K214" s="275"/>
      <c r="L214" s="275"/>
      <c r="M214" s="275"/>
      <c r="N214" s="275"/>
      <c r="O214" s="275"/>
      <c r="P214" s="273"/>
      <c r="Q214" s="273"/>
      <c r="R214" s="273"/>
      <c r="S214" s="273"/>
      <c r="T214" s="273"/>
      <c r="U214" s="273"/>
      <c r="V214" s="273"/>
      <c r="W214" s="273"/>
      <c r="X214" s="273"/>
      <c r="Y214" s="273"/>
      <c r="Z214" s="273"/>
      <c r="AA214" s="273"/>
      <c r="AB214" s="273"/>
      <c r="AC214" s="273"/>
      <c r="AD214" s="273"/>
      <c r="AE214" s="273"/>
      <c r="AF214" s="273"/>
      <c r="AG214" s="273"/>
    </row>
    <row r="215" spans="1:33" ht="15.75" customHeight="1">
      <c r="A215" s="272"/>
      <c r="B215" s="272"/>
      <c r="C215" s="274"/>
      <c r="D215" s="275"/>
      <c r="E215" s="275"/>
      <c r="F215" s="275"/>
      <c r="G215" s="275"/>
      <c r="H215" s="275"/>
      <c r="I215" s="275"/>
      <c r="J215" s="275"/>
      <c r="K215" s="275"/>
      <c r="L215" s="275"/>
      <c r="M215" s="275"/>
      <c r="N215" s="275"/>
      <c r="O215" s="275"/>
      <c r="P215" s="273"/>
      <c r="Q215" s="273"/>
      <c r="R215" s="273"/>
      <c r="S215" s="273"/>
      <c r="T215" s="273"/>
      <c r="U215" s="273"/>
      <c r="V215" s="273"/>
      <c r="W215" s="273"/>
      <c r="X215" s="273"/>
      <c r="Y215" s="273"/>
      <c r="Z215" s="273"/>
      <c r="AA215" s="273"/>
      <c r="AB215" s="273"/>
      <c r="AC215" s="273"/>
      <c r="AD215" s="273"/>
      <c r="AE215" s="273"/>
      <c r="AF215" s="273"/>
      <c r="AG215" s="273"/>
    </row>
    <row r="216" spans="1:33" ht="15.75" customHeight="1">
      <c r="A216" s="272"/>
      <c r="B216" s="272"/>
      <c r="C216" s="274"/>
      <c r="D216" s="275"/>
      <c r="E216" s="275"/>
      <c r="F216" s="275"/>
      <c r="G216" s="275"/>
      <c r="H216" s="275"/>
      <c r="I216" s="275"/>
      <c r="J216" s="275"/>
      <c r="K216" s="275"/>
      <c r="L216" s="275"/>
      <c r="M216" s="275"/>
      <c r="N216" s="275"/>
      <c r="O216" s="275"/>
      <c r="P216" s="273"/>
      <c r="Q216" s="273"/>
      <c r="R216" s="273"/>
      <c r="S216" s="273"/>
      <c r="T216" s="273"/>
      <c r="U216" s="273"/>
      <c r="V216" s="273"/>
      <c r="W216" s="273"/>
      <c r="X216" s="273"/>
      <c r="Y216" s="273"/>
      <c r="Z216" s="273"/>
      <c r="AA216" s="273"/>
      <c r="AB216" s="273"/>
      <c r="AC216" s="273"/>
      <c r="AD216" s="273"/>
      <c r="AE216" s="273"/>
      <c r="AF216" s="273"/>
      <c r="AG216" s="273"/>
    </row>
    <row r="217" spans="1:33" ht="15.75" customHeight="1">
      <c r="A217" s="272"/>
      <c r="B217" s="272"/>
      <c r="C217" s="274"/>
      <c r="D217" s="275"/>
      <c r="E217" s="275"/>
      <c r="F217" s="275"/>
      <c r="G217" s="275"/>
      <c r="H217" s="275"/>
      <c r="I217" s="275"/>
      <c r="J217" s="275"/>
      <c r="K217" s="275"/>
      <c r="L217" s="275"/>
      <c r="M217" s="275"/>
      <c r="N217" s="275"/>
      <c r="O217" s="275"/>
      <c r="P217" s="273"/>
      <c r="Q217" s="273"/>
      <c r="R217" s="273"/>
      <c r="S217" s="273"/>
      <c r="T217" s="273"/>
      <c r="U217" s="273"/>
      <c r="V217" s="273"/>
      <c r="W217" s="273"/>
      <c r="X217" s="273"/>
      <c r="Y217" s="273"/>
      <c r="Z217" s="273"/>
      <c r="AA217" s="273"/>
      <c r="AB217" s="273"/>
      <c r="AC217" s="273"/>
      <c r="AD217" s="273"/>
      <c r="AE217" s="273"/>
      <c r="AF217" s="273"/>
      <c r="AG217" s="273"/>
    </row>
    <row r="218" spans="1:33" ht="15.75" customHeight="1">
      <c r="A218" s="272"/>
      <c r="B218" s="272"/>
      <c r="C218" s="274"/>
      <c r="D218" s="275"/>
      <c r="E218" s="275"/>
      <c r="F218" s="275"/>
      <c r="G218" s="275"/>
      <c r="H218" s="275"/>
      <c r="I218" s="275"/>
      <c r="J218" s="275"/>
      <c r="K218" s="275"/>
      <c r="L218" s="275"/>
      <c r="M218" s="275"/>
      <c r="N218" s="275"/>
      <c r="O218" s="275"/>
      <c r="P218" s="273"/>
      <c r="Q218" s="273"/>
      <c r="R218" s="273"/>
      <c r="S218" s="273"/>
      <c r="T218" s="273"/>
      <c r="U218" s="273"/>
      <c r="V218" s="273"/>
      <c r="W218" s="273"/>
      <c r="X218" s="273"/>
      <c r="Y218" s="273"/>
      <c r="Z218" s="273"/>
      <c r="AA218" s="273"/>
      <c r="AB218" s="273"/>
      <c r="AC218" s="273"/>
      <c r="AD218" s="273"/>
      <c r="AE218" s="273"/>
      <c r="AF218" s="273"/>
      <c r="AG218" s="273"/>
    </row>
    <row r="219" spans="1:33" ht="15.75" customHeight="1">
      <c r="A219" s="272"/>
      <c r="B219" s="272"/>
      <c r="C219" s="274"/>
      <c r="D219" s="275"/>
      <c r="E219" s="275"/>
      <c r="F219" s="275"/>
      <c r="G219" s="275"/>
      <c r="H219" s="275"/>
      <c r="I219" s="275"/>
      <c r="J219" s="275"/>
      <c r="K219" s="275"/>
      <c r="L219" s="275"/>
      <c r="M219" s="275"/>
      <c r="N219" s="275"/>
      <c r="O219" s="275"/>
      <c r="P219" s="273"/>
      <c r="Q219" s="273"/>
      <c r="R219" s="273"/>
      <c r="S219" s="273"/>
      <c r="T219" s="273"/>
      <c r="U219" s="273"/>
      <c r="V219" s="273"/>
      <c r="W219" s="273"/>
      <c r="X219" s="273"/>
      <c r="Y219" s="273"/>
      <c r="Z219" s="273"/>
      <c r="AA219" s="273"/>
      <c r="AB219" s="273"/>
      <c r="AC219" s="273"/>
      <c r="AD219" s="273"/>
      <c r="AE219" s="273"/>
      <c r="AF219" s="273"/>
      <c r="AG219" s="273"/>
    </row>
    <row r="220" spans="1:33" ht="15.75" customHeight="1">
      <c r="A220" s="272"/>
      <c r="B220" s="272"/>
      <c r="C220" s="274"/>
      <c r="D220" s="275"/>
      <c r="E220" s="275"/>
      <c r="F220" s="275"/>
      <c r="G220" s="275"/>
      <c r="H220" s="275"/>
      <c r="I220" s="275"/>
      <c r="J220" s="275"/>
      <c r="K220" s="275"/>
      <c r="L220" s="275"/>
      <c r="M220" s="275"/>
      <c r="N220" s="275"/>
      <c r="O220" s="275"/>
      <c r="P220" s="273"/>
      <c r="Q220" s="273"/>
      <c r="R220" s="273"/>
      <c r="S220" s="273"/>
      <c r="T220" s="273"/>
      <c r="U220" s="273"/>
      <c r="V220" s="273"/>
      <c r="W220" s="273"/>
      <c r="X220" s="273"/>
      <c r="Y220" s="273"/>
      <c r="Z220" s="273"/>
      <c r="AA220" s="273"/>
      <c r="AB220" s="273"/>
      <c r="AC220" s="273"/>
      <c r="AD220" s="273"/>
      <c r="AE220" s="273"/>
      <c r="AF220" s="273"/>
      <c r="AG220" s="273"/>
    </row>
    <row r="221" spans="1:33" ht="15.75" customHeight="1">
      <c r="A221" s="272"/>
      <c r="B221" s="272"/>
      <c r="C221" s="274"/>
      <c r="D221" s="275"/>
      <c r="E221" s="275"/>
      <c r="F221" s="275"/>
      <c r="G221" s="275"/>
      <c r="H221" s="275"/>
      <c r="I221" s="275"/>
      <c r="J221" s="275"/>
      <c r="K221" s="275"/>
      <c r="L221" s="275"/>
      <c r="M221" s="275"/>
      <c r="N221" s="275"/>
      <c r="O221" s="275"/>
      <c r="P221" s="273"/>
      <c r="Q221" s="273"/>
      <c r="R221" s="273"/>
      <c r="S221" s="273"/>
      <c r="T221" s="273"/>
      <c r="U221" s="273"/>
      <c r="V221" s="273"/>
      <c r="W221" s="273"/>
      <c r="X221" s="273"/>
      <c r="Y221" s="273"/>
      <c r="Z221" s="273"/>
      <c r="AA221" s="273"/>
      <c r="AB221" s="273"/>
      <c r="AC221" s="273"/>
      <c r="AD221" s="273"/>
      <c r="AE221" s="273"/>
      <c r="AF221" s="273"/>
      <c r="AG221" s="273"/>
    </row>
    <row r="222" spans="1:33" ht="15.75" customHeight="1">
      <c r="A222" s="272"/>
      <c r="B222" s="272"/>
      <c r="C222" s="274"/>
      <c r="D222" s="275"/>
      <c r="E222" s="275"/>
      <c r="F222" s="275"/>
      <c r="G222" s="275"/>
      <c r="H222" s="275"/>
      <c r="I222" s="275"/>
      <c r="J222" s="275"/>
      <c r="K222" s="275"/>
      <c r="L222" s="275"/>
      <c r="M222" s="275"/>
      <c r="N222" s="275"/>
      <c r="O222" s="275"/>
      <c r="P222" s="273"/>
      <c r="Q222" s="273"/>
      <c r="R222" s="273"/>
      <c r="S222" s="273"/>
      <c r="T222" s="273"/>
      <c r="U222" s="273"/>
      <c r="V222" s="273"/>
      <c r="W222" s="273"/>
      <c r="X222" s="273"/>
      <c r="Y222" s="273"/>
      <c r="Z222" s="273"/>
      <c r="AA222" s="273"/>
      <c r="AB222" s="273"/>
      <c r="AC222" s="273"/>
      <c r="AD222" s="273"/>
      <c r="AE222" s="273"/>
      <c r="AF222" s="273"/>
      <c r="AG222" s="273"/>
    </row>
    <row r="223" spans="1:33" ht="15.75" customHeight="1">
      <c r="A223" s="272"/>
      <c r="B223" s="272"/>
      <c r="C223" s="274"/>
      <c r="D223" s="275"/>
      <c r="E223" s="275"/>
      <c r="F223" s="275"/>
      <c r="G223" s="275"/>
      <c r="H223" s="275"/>
      <c r="I223" s="275"/>
      <c r="J223" s="275"/>
      <c r="K223" s="275"/>
      <c r="L223" s="275"/>
      <c r="M223" s="275"/>
      <c r="N223" s="275"/>
      <c r="O223" s="275"/>
      <c r="P223" s="273"/>
      <c r="Q223" s="273"/>
      <c r="R223" s="273"/>
      <c r="S223" s="273"/>
      <c r="T223" s="273"/>
      <c r="U223" s="273"/>
      <c r="V223" s="273"/>
      <c r="W223" s="273"/>
      <c r="X223" s="273"/>
      <c r="Y223" s="273"/>
      <c r="Z223" s="273"/>
      <c r="AA223" s="273"/>
      <c r="AB223" s="273"/>
      <c r="AC223" s="273"/>
      <c r="AD223" s="273"/>
      <c r="AE223" s="273"/>
      <c r="AF223" s="273"/>
      <c r="AG223" s="273"/>
    </row>
    <row r="224" spans="1:33" ht="15.75" customHeight="1">
      <c r="A224" s="272"/>
      <c r="B224" s="272"/>
      <c r="C224" s="274"/>
      <c r="D224" s="275"/>
      <c r="E224" s="275"/>
      <c r="F224" s="275"/>
      <c r="G224" s="275"/>
      <c r="H224" s="275"/>
      <c r="I224" s="275"/>
      <c r="J224" s="275"/>
      <c r="K224" s="275"/>
      <c r="L224" s="275"/>
      <c r="M224" s="275"/>
      <c r="N224" s="275"/>
      <c r="O224" s="275"/>
      <c r="P224" s="273"/>
      <c r="Q224" s="273"/>
      <c r="R224" s="273"/>
      <c r="S224" s="273"/>
      <c r="T224" s="273"/>
      <c r="U224" s="273"/>
      <c r="V224" s="273"/>
      <c r="W224" s="273"/>
      <c r="X224" s="273"/>
      <c r="Y224" s="273"/>
      <c r="Z224" s="273"/>
      <c r="AA224" s="273"/>
      <c r="AB224" s="273"/>
      <c r="AC224" s="273"/>
      <c r="AD224" s="273"/>
      <c r="AE224" s="273"/>
      <c r="AF224" s="273"/>
      <c r="AG224" s="273"/>
    </row>
    <row r="225" spans="1:33" ht="15.75" customHeight="1">
      <c r="A225" s="272"/>
      <c r="B225" s="272"/>
      <c r="C225" s="274"/>
      <c r="D225" s="275"/>
      <c r="E225" s="275"/>
      <c r="F225" s="275"/>
      <c r="G225" s="275"/>
      <c r="H225" s="275"/>
      <c r="I225" s="275"/>
      <c r="J225" s="275"/>
      <c r="K225" s="275"/>
      <c r="L225" s="275"/>
      <c r="M225" s="275"/>
      <c r="N225" s="275"/>
      <c r="O225" s="275"/>
      <c r="P225" s="273"/>
      <c r="Q225" s="273"/>
      <c r="R225" s="273"/>
      <c r="S225" s="273"/>
      <c r="T225" s="273"/>
      <c r="U225" s="273"/>
      <c r="V225" s="273"/>
      <c r="W225" s="273"/>
      <c r="X225" s="273"/>
      <c r="Y225" s="273"/>
      <c r="Z225" s="273"/>
      <c r="AA225" s="273"/>
      <c r="AB225" s="273"/>
      <c r="AC225" s="273"/>
      <c r="AD225" s="273"/>
      <c r="AE225" s="273"/>
      <c r="AF225" s="273"/>
      <c r="AG225" s="273"/>
    </row>
    <row r="226" spans="1:33" ht="15.75" customHeight="1">
      <c r="A226" s="272"/>
      <c r="B226" s="272"/>
      <c r="C226" s="274"/>
      <c r="D226" s="275"/>
      <c r="E226" s="275"/>
      <c r="F226" s="275"/>
      <c r="G226" s="275"/>
      <c r="H226" s="275"/>
      <c r="I226" s="275"/>
      <c r="J226" s="275"/>
      <c r="K226" s="275"/>
      <c r="L226" s="275"/>
      <c r="M226" s="275"/>
      <c r="N226" s="275"/>
      <c r="O226" s="275"/>
      <c r="P226" s="273"/>
      <c r="Q226" s="273"/>
      <c r="R226" s="273"/>
      <c r="S226" s="273"/>
      <c r="T226" s="273"/>
      <c r="U226" s="273"/>
      <c r="V226" s="273"/>
      <c r="W226" s="273"/>
      <c r="X226" s="273"/>
      <c r="Y226" s="273"/>
      <c r="Z226" s="273"/>
      <c r="AA226" s="273"/>
      <c r="AB226" s="273"/>
      <c r="AC226" s="273"/>
      <c r="AD226" s="273"/>
      <c r="AE226" s="273"/>
      <c r="AF226" s="273"/>
      <c r="AG226" s="273"/>
    </row>
    <row r="227" spans="1:33" ht="15.75" customHeight="1">
      <c r="A227" s="272"/>
      <c r="B227" s="272"/>
      <c r="C227" s="274"/>
      <c r="D227" s="275"/>
      <c r="E227" s="275"/>
      <c r="F227" s="275"/>
      <c r="G227" s="275"/>
      <c r="H227" s="275"/>
      <c r="I227" s="275"/>
      <c r="J227" s="275"/>
      <c r="K227" s="275"/>
      <c r="L227" s="275"/>
      <c r="M227" s="275"/>
      <c r="N227" s="275"/>
      <c r="O227" s="275"/>
      <c r="P227" s="273"/>
      <c r="Q227" s="273"/>
      <c r="R227" s="273"/>
      <c r="S227" s="273"/>
      <c r="T227" s="273"/>
      <c r="U227" s="273"/>
      <c r="V227" s="273"/>
      <c r="W227" s="273"/>
      <c r="X227" s="273"/>
      <c r="Y227" s="273"/>
      <c r="Z227" s="273"/>
      <c r="AA227" s="273"/>
      <c r="AB227" s="273"/>
      <c r="AC227" s="273"/>
      <c r="AD227" s="273"/>
      <c r="AE227" s="273"/>
      <c r="AF227" s="273"/>
      <c r="AG227" s="273"/>
    </row>
    <row r="228" spans="1:33" ht="15.75" customHeight="1">
      <c r="A228" s="272"/>
      <c r="B228" s="272"/>
      <c r="C228" s="274"/>
      <c r="D228" s="275"/>
      <c r="E228" s="275"/>
      <c r="F228" s="275"/>
      <c r="G228" s="275"/>
      <c r="H228" s="275"/>
      <c r="I228" s="275"/>
      <c r="J228" s="275"/>
      <c r="K228" s="275"/>
      <c r="L228" s="275"/>
      <c r="M228" s="275"/>
      <c r="N228" s="275"/>
      <c r="O228" s="275"/>
      <c r="P228" s="273"/>
      <c r="Q228" s="273"/>
      <c r="R228" s="273"/>
      <c r="S228" s="273"/>
      <c r="T228" s="273"/>
      <c r="U228" s="273"/>
      <c r="V228" s="273"/>
      <c r="W228" s="273"/>
      <c r="X228" s="273"/>
      <c r="Y228" s="273"/>
      <c r="Z228" s="273"/>
      <c r="AA228" s="273"/>
      <c r="AB228" s="273"/>
      <c r="AC228" s="273"/>
      <c r="AD228" s="273"/>
      <c r="AE228" s="273"/>
      <c r="AF228" s="273"/>
      <c r="AG228" s="273"/>
    </row>
    <row r="229" spans="1:33" ht="15.75" customHeight="1">
      <c r="A229" s="272"/>
      <c r="B229" s="272"/>
      <c r="C229" s="274"/>
      <c r="D229" s="275"/>
      <c r="E229" s="275"/>
      <c r="F229" s="275"/>
      <c r="G229" s="275"/>
      <c r="H229" s="275"/>
      <c r="I229" s="275"/>
      <c r="J229" s="275"/>
      <c r="K229" s="275"/>
      <c r="L229" s="275"/>
      <c r="M229" s="275"/>
      <c r="N229" s="275"/>
      <c r="O229" s="275"/>
      <c r="P229" s="273"/>
      <c r="Q229" s="273"/>
      <c r="R229" s="273"/>
      <c r="S229" s="273"/>
      <c r="T229" s="273"/>
      <c r="U229" s="273"/>
      <c r="V229" s="273"/>
      <c r="W229" s="273"/>
      <c r="X229" s="273"/>
      <c r="Y229" s="273"/>
      <c r="Z229" s="273"/>
      <c r="AA229" s="273"/>
      <c r="AB229" s="273"/>
      <c r="AC229" s="273"/>
      <c r="AD229" s="273"/>
      <c r="AE229" s="273"/>
      <c r="AF229" s="273"/>
      <c r="AG229" s="273"/>
    </row>
    <row r="230" spans="1:33" ht="15.75" customHeight="1">
      <c r="A230" s="272"/>
      <c r="B230" s="272"/>
      <c r="C230" s="274"/>
      <c r="D230" s="275"/>
      <c r="E230" s="275"/>
      <c r="F230" s="275"/>
      <c r="G230" s="275"/>
      <c r="H230" s="275"/>
      <c r="I230" s="275"/>
      <c r="J230" s="275"/>
      <c r="K230" s="275"/>
      <c r="L230" s="275"/>
      <c r="M230" s="275"/>
      <c r="N230" s="275"/>
      <c r="O230" s="275"/>
      <c r="P230" s="273"/>
      <c r="Q230" s="273"/>
      <c r="R230" s="273"/>
      <c r="S230" s="273"/>
      <c r="T230" s="273"/>
      <c r="U230" s="273"/>
      <c r="V230" s="273"/>
      <c r="W230" s="273"/>
      <c r="X230" s="273"/>
      <c r="Y230" s="273"/>
      <c r="Z230" s="273"/>
      <c r="AA230" s="273"/>
      <c r="AB230" s="273"/>
      <c r="AC230" s="273"/>
      <c r="AD230" s="273"/>
      <c r="AE230" s="273"/>
      <c r="AF230" s="273"/>
      <c r="AG230" s="273"/>
    </row>
    <row r="231" spans="1:33" ht="15.75" customHeight="1">
      <c r="A231" s="272"/>
      <c r="B231" s="272"/>
      <c r="C231" s="274"/>
      <c r="D231" s="275"/>
      <c r="E231" s="275"/>
      <c r="F231" s="275"/>
      <c r="G231" s="275"/>
      <c r="H231" s="275"/>
      <c r="I231" s="275"/>
      <c r="J231" s="275"/>
      <c r="K231" s="275"/>
      <c r="L231" s="275"/>
      <c r="M231" s="275"/>
      <c r="N231" s="275"/>
      <c r="O231" s="275"/>
      <c r="P231" s="273"/>
      <c r="Q231" s="273"/>
      <c r="R231" s="273"/>
      <c r="S231" s="273"/>
      <c r="T231" s="273"/>
      <c r="U231" s="273"/>
      <c r="V231" s="273"/>
      <c r="W231" s="273"/>
      <c r="X231" s="273"/>
      <c r="Y231" s="273"/>
      <c r="Z231" s="273"/>
      <c r="AA231" s="273"/>
      <c r="AB231" s="273"/>
      <c r="AC231" s="273"/>
      <c r="AD231" s="273"/>
      <c r="AE231" s="273"/>
      <c r="AF231" s="273"/>
      <c r="AG231" s="273"/>
    </row>
    <row r="232" spans="1:33" ht="15.75" customHeight="1">
      <c r="A232" s="272"/>
      <c r="B232" s="272"/>
      <c r="C232" s="274"/>
      <c r="D232" s="275"/>
      <c r="E232" s="275"/>
      <c r="F232" s="275"/>
      <c r="G232" s="275"/>
      <c r="H232" s="275"/>
      <c r="I232" s="275"/>
      <c r="J232" s="275"/>
      <c r="K232" s="275"/>
      <c r="L232" s="275"/>
      <c r="M232" s="275"/>
      <c r="N232" s="275"/>
      <c r="O232" s="275"/>
      <c r="P232" s="273"/>
      <c r="Q232" s="273"/>
      <c r="R232" s="273"/>
      <c r="S232" s="273"/>
      <c r="T232" s="273"/>
      <c r="U232" s="273"/>
      <c r="V232" s="273"/>
      <c r="W232" s="273"/>
      <c r="X232" s="273"/>
      <c r="Y232" s="273"/>
      <c r="Z232" s="273"/>
      <c r="AA232" s="273"/>
      <c r="AB232" s="273"/>
      <c r="AC232" s="273"/>
      <c r="AD232" s="273"/>
      <c r="AE232" s="273"/>
      <c r="AF232" s="273"/>
      <c r="AG232" s="273"/>
    </row>
    <row r="233" spans="1:33" ht="15.75" customHeight="1">
      <c r="A233" s="272"/>
      <c r="B233" s="272"/>
      <c r="C233" s="274"/>
      <c r="D233" s="275"/>
      <c r="E233" s="275"/>
      <c r="F233" s="275"/>
      <c r="G233" s="275"/>
      <c r="H233" s="275"/>
      <c r="I233" s="275"/>
      <c r="J233" s="275"/>
      <c r="K233" s="275"/>
      <c r="L233" s="275"/>
      <c r="M233" s="275"/>
      <c r="N233" s="275"/>
      <c r="O233" s="275"/>
      <c r="P233" s="273"/>
      <c r="Q233" s="273"/>
      <c r="R233" s="273"/>
      <c r="S233" s="273"/>
      <c r="T233" s="273"/>
      <c r="U233" s="273"/>
      <c r="V233" s="273"/>
      <c r="W233" s="273"/>
      <c r="X233" s="273"/>
      <c r="Y233" s="273"/>
      <c r="Z233" s="273"/>
      <c r="AA233" s="273"/>
      <c r="AB233" s="273"/>
      <c r="AC233" s="273"/>
      <c r="AD233" s="273"/>
      <c r="AE233" s="273"/>
      <c r="AF233" s="273"/>
      <c r="AG233" s="273"/>
    </row>
    <row r="234" spans="1:33" ht="15.75" customHeight="1">
      <c r="A234" s="272"/>
      <c r="B234" s="272"/>
      <c r="C234" s="274"/>
      <c r="D234" s="275"/>
      <c r="E234" s="275"/>
      <c r="F234" s="275"/>
      <c r="G234" s="275"/>
      <c r="H234" s="275"/>
      <c r="I234" s="275"/>
      <c r="J234" s="275"/>
      <c r="K234" s="275"/>
      <c r="L234" s="275"/>
      <c r="M234" s="275"/>
      <c r="N234" s="275"/>
      <c r="O234" s="275"/>
      <c r="P234" s="273"/>
      <c r="Q234" s="273"/>
      <c r="R234" s="273"/>
      <c r="S234" s="273"/>
      <c r="T234" s="273"/>
      <c r="U234" s="273"/>
      <c r="V234" s="273"/>
      <c r="W234" s="273"/>
      <c r="X234" s="273"/>
      <c r="Y234" s="273"/>
      <c r="Z234" s="273"/>
      <c r="AA234" s="273"/>
      <c r="AB234" s="273"/>
      <c r="AC234" s="273"/>
      <c r="AD234" s="273"/>
      <c r="AE234" s="273"/>
      <c r="AF234" s="273"/>
      <c r="AG234" s="273"/>
    </row>
    <row r="235" spans="1:33" ht="15.75" customHeight="1">
      <c r="A235" s="272"/>
      <c r="B235" s="272"/>
      <c r="C235" s="274"/>
      <c r="D235" s="275"/>
      <c r="E235" s="275"/>
      <c r="F235" s="275"/>
      <c r="G235" s="275"/>
      <c r="H235" s="275"/>
      <c r="I235" s="275"/>
      <c r="J235" s="275"/>
      <c r="K235" s="275"/>
      <c r="L235" s="275"/>
      <c r="M235" s="275"/>
      <c r="N235" s="275"/>
      <c r="O235" s="275"/>
      <c r="P235" s="273"/>
      <c r="Q235" s="273"/>
      <c r="R235" s="273"/>
      <c r="S235" s="273"/>
      <c r="T235" s="273"/>
      <c r="U235" s="273"/>
      <c r="V235" s="273"/>
      <c r="W235" s="273"/>
      <c r="X235" s="273"/>
      <c r="Y235" s="273"/>
      <c r="Z235" s="273"/>
      <c r="AA235" s="273"/>
      <c r="AB235" s="273"/>
      <c r="AC235" s="273"/>
      <c r="AD235" s="273"/>
      <c r="AE235" s="273"/>
      <c r="AF235" s="273"/>
      <c r="AG235" s="273"/>
    </row>
    <row r="236" spans="1:33" ht="15.75" customHeight="1">
      <c r="A236" s="272"/>
      <c r="B236" s="272"/>
      <c r="C236" s="274"/>
      <c r="D236" s="275"/>
      <c r="E236" s="275"/>
      <c r="F236" s="275"/>
      <c r="G236" s="275"/>
      <c r="H236" s="275"/>
      <c r="I236" s="275"/>
      <c r="J236" s="275"/>
      <c r="K236" s="275"/>
      <c r="L236" s="275"/>
      <c r="M236" s="275"/>
      <c r="N236" s="275"/>
      <c r="O236" s="275"/>
      <c r="P236" s="273"/>
      <c r="Q236" s="273"/>
      <c r="R236" s="273"/>
      <c r="S236" s="273"/>
      <c r="T236" s="273"/>
      <c r="U236" s="273"/>
      <c r="V236" s="273"/>
      <c r="W236" s="273"/>
      <c r="X236" s="273"/>
      <c r="Y236" s="273"/>
      <c r="Z236" s="273"/>
      <c r="AA236" s="273"/>
      <c r="AB236" s="273"/>
      <c r="AC236" s="273"/>
      <c r="AD236" s="273"/>
      <c r="AE236" s="273"/>
      <c r="AF236" s="273"/>
      <c r="AG236" s="273"/>
    </row>
    <row r="237" spans="1:33" ht="15.75" customHeight="1">
      <c r="A237" s="272"/>
      <c r="B237" s="272"/>
      <c r="C237" s="274"/>
      <c r="D237" s="275"/>
      <c r="E237" s="275"/>
      <c r="F237" s="275"/>
      <c r="G237" s="275"/>
      <c r="H237" s="275"/>
      <c r="I237" s="275"/>
      <c r="J237" s="275"/>
      <c r="K237" s="275"/>
      <c r="L237" s="275"/>
      <c r="M237" s="275"/>
      <c r="N237" s="275"/>
      <c r="O237" s="275"/>
      <c r="P237" s="273"/>
      <c r="Q237" s="273"/>
      <c r="R237" s="273"/>
      <c r="S237" s="273"/>
      <c r="T237" s="273"/>
      <c r="U237" s="273"/>
      <c r="V237" s="273"/>
      <c r="W237" s="273"/>
      <c r="X237" s="273"/>
      <c r="Y237" s="273"/>
      <c r="Z237" s="273"/>
      <c r="AA237" s="273"/>
      <c r="AB237" s="273"/>
      <c r="AC237" s="273"/>
      <c r="AD237" s="273"/>
      <c r="AE237" s="273"/>
      <c r="AF237" s="273"/>
      <c r="AG237" s="273"/>
    </row>
    <row r="238" spans="1:33" ht="15.75" customHeight="1">
      <c r="A238" s="272"/>
      <c r="B238" s="272"/>
      <c r="C238" s="274"/>
      <c r="D238" s="275"/>
      <c r="E238" s="275"/>
      <c r="F238" s="275"/>
      <c r="G238" s="275"/>
      <c r="H238" s="275"/>
      <c r="I238" s="275"/>
      <c r="J238" s="275"/>
      <c r="K238" s="275"/>
      <c r="L238" s="275"/>
      <c r="M238" s="275"/>
      <c r="N238" s="275"/>
      <c r="O238" s="275"/>
      <c r="P238" s="273"/>
      <c r="Q238" s="273"/>
      <c r="R238" s="273"/>
      <c r="S238" s="273"/>
      <c r="T238" s="273"/>
      <c r="U238" s="273"/>
      <c r="V238" s="273"/>
      <c r="W238" s="273"/>
      <c r="X238" s="273"/>
      <c r="Y238" s="273"/>
      <c r="Z238" s="273"/>
      <c r="AA238" s="273"/>
      <c r="AB238" s="273"/>
      <c r="AC238" s="273"/>
      <c r="AD238" s="273"/>
      <c r="AE238" s="273"/>
      <c r="AF238" s="273"/>
      <c r="AG238" s="273"/>
    </row>
    <row r="239" spans="1:33" ht="15.75" customHeight="1">
      <c r="A239" s="272"/>
      <c r="B239" s="272"/>
      <c r="C239" s="274"/>
      <c r="D239" s="275"/>
      <c r="E239" s="275"/>
      <c r="F239" s="275"/>
      <c r="G239" s="275"/>
      <c r="H239" s="275"/>
      <c r="I239" s="275"/>
      <c r="J239" s="275"/>
      <c r="K239" s="275"/>
      <c r="L239" s="275"/>
      <c r="M239" s="275"/>
      <c r="N239" s="275"/>
      <c r="O239" s="275"/>
      <c r="P239" s="273"/>
      <c r="Q239" s="273"/>
      <c r="R239" s="273"/>
      <c r="S239" s="273"/>
      <c r="T239" s="273"/>
      <c r="U239" s="273"/>
      <c r="V239" s="273"/>
      <c r="W239" s="273"/>
      <c r="X239" s="273"/>
      <c r="Y239" s="273"/>
      <c r="Z239" s="273"/>
      <c r="AA239" s="273"/>
      <c r="AB239" s="273"/>
      <c r="AC239" s="273"/>
      <c r="AD239" s="273"/>
      <c r="AE239" s="273"/>
      <c r="AF239" s="273"/>
      <c r="AG239" s="273"/>
    </row>
    <row r="240" spans="1:33" ht="15.75" customHeight="1">
      <c r="A240" s="272"/>
      <c r="B240" s="272"/>
      <c r="C240" s="274"/>
      <c r="D240" s="275"/>
      <c r="E240" s="275"/>
      <c r="F240" s="275"/>
      <c r="G240" s="275"/>
      <c r="H240" s="275"/>
      <c r="I240" s="275"/>
      <c r="J240" s="275"/>
      <c r="K240" s="275"/>
      <c r="L240" s="275"/>
      <c r="M240" s="275"/>
      <c r="N240" s="275"/>
      <c r="O240" s="275"/>
      <c r="P240" s="273"/>
      <c r="Q240" s="273"/>
      <c r="R240" s="273"/>
      <c r="S240" s="273"/>
      <c r="T240" s="273"/>
      <c r="U240" s="273"/>
      <c r="V240" s="273"/>
      <c r="W240" s="273"/>
      <c r="X240" s="273"/>
      <c r="Y240" s="273"/>
      <c r="Z240" s="273"/>
      <c r="AA240" s="273"/>
      <c r="AB240" s="273"/>
      <c r="AC240" s="273"/>
      <c r="AD240" s="273"/>
      <c r="AE240" s="273"/>
      <c r="AF240" s="273"/>
      <c r="AG240" s="273"/>
    </row>
    <row r="241" spans="1:33" ht="15.75" customHeight="1">
      <c r="A241" s="272"/>
      <c r="B241" s="272"/>
      <c r="C241" s="274"/>
      <c r="D241" s="275"/>
      <c r="E241" s="275"/>
      <c r="F241" s="275"/>
      <c r="G241" s="275"/>
      <c r="H241" s="275"/>
      <c r="I241" s="275"/>
      <c r="J241" s="275"/>
      <c r="K241" s="275"/>
      <c r="L241" s="275"/>
      <c r="M241" s="275"/>
      <c r="N241" s="275"/>
      <c r="O241" s="275"/>
      <c r="P241" s="273"/>
      <c r="Q241" s="273"/>
      <c r="R241" s="273"/>
      <c r="S241" s="273"/>
      <c r="T241" s="273"/>
      <c r="U241" s="273"/>
      <c r="V241" s="273"/>
      <c r="W241" s="273"/>
      <c r="X241" s="273"/>
      <c r="Y241" s="273"/>
      <c r="Z241" s="273"/>
      <c r="AA241" s="273"/>
      <c r="AB241" s="273"/>
      <c r="AC241" s="273"/>
      <c r="AD241" s="273"/>
      <c r="AE241" s="273"/>
      <c r="AF241" s="273"/>
      <c r="AG241" s="273"/>
    </row>
    <row r="242" spans="1:33" ht="15.75" customHeight="1">
      <c r="A242" s="272"/>
      <c r="B242" s="272"/>
      <c r="C242" s="274"/>
      <c r="D242" s="275"/>
      <c r="E242" s="275"/>
      <c r="F242" s="275"/>
      <c r="G242" s="275"/>
      <c r="H242" s="275"/>
      <c r="I242" s="275"/>
      <c r="J242" s="275"/>
      <c r="K242" s="275"/>
      <c r="L242" s="275"/>
      <c r="M242" s="275"/>
      <c r="N242" s="275"/>
      <c r="O242" s="275"/>
      <c r="P242" s="273"/>
      <c r="Q242" s="273"/>
      <c r="R242" s="273"/>
      <c r="S242" s="273"/>
      <c r="T242" s="273"/>
      <c r="U242" s="273"/>
      <c r="V242" s="273"/>
      <c r="W242" s="273"/>
      <c r="X242" s="273"/>
      <c r="Y242" s="273"/>
      <c r="Z242" s="273"/>
      <c r="AA242" s="273"/>
      <c r="AB242" s="273"/>
      <c r="AC242" s="273"/>
      <c r="AD242" s="273"/>
      <c r="AE242" s="273"/>
      <c r="AF242" s="273"/>
      <c r="AG242" s="273"/>
    </row>
    <row r="243" spans="1:33" ht="15.75" customHeight="1">
      <c r="A243" s="272"/>
      <c r="B243" s="272"/>
      <c r="C243" s="274"/>
      <c r="D243" s="275"/>
      <c r="E243" s="275"/>
      <c r="F243" s="275"/>
      <c r="G243" s="275"/>
      <c r="H243" s="275"/>
      <c r="I243" s="275"/>
      <c r="J243" s="275"/>
      <c r="K243" s="275"/>
      <c r="L243" s="275"/>
      <c r="M243" s="275"/>
      <c r="N243" s="275"/>
      <c r="O243" s="275"/>
      <c r="P243" s="273"/>
      <c r="Q243" s="273"/>
      <c r="R243" s="273"/>
      <c r="S243" s="273"/>
      <c r="T243" s="273"/>
      <c r="U243" s="273"/>
      <c r="V243" s="273"/>
      <c r="W243" s="273"/>
      <c r="X243" s="273"/>
      <c r="Y243" s="273"/>
      <c r="Z243" s="273"/>
      <c r="AA243" s="273"/>
      <c r="AB243" s="273"/>
      <c r="AC243" s="273"/>
      <c r="AD243" s="273"/>
      <c r="AE243" s="273"/>
      <c r="AF243" s="273"/>
      <c r="AG243" s="273"/>
    </row>
    <row r="244" spans="1:33" ht="15.75" customHeight="1">
      <c r="A244" s="272"/>
      <c r="B244" s="272"/>
      <c r="C244" s="274"/>
      <c r="D244" s="275"/>
      <c r="E244" s="275"/>
      <c r="F244" s="275"/>
      <c r="G244" s="275"/>
      <c r="H244" s="275"/>
      <c r="I244" s="275"/>
      <c r="J244" s="275"/>
      <c r="K244" s="275"/>
      <c r="L244" s="275"/>
      <c r="M244" s="275"/>
      <c r="N244" s="275"/>
      <c r="O244" s="275"/>
      <c r="P244" s="273"/>
      <c r="Q244" s="273"/>
      <c r="R244" s="273"/>
      <c r="S244" s="273"/>
      <c r="T244" s="273"/>
      <c r="U244" s="273"/>
      <c r="V244" s="273"/>
      <c r="W244" s="273"/>
      <c r="X244" s="273"/>
      <c r="Y244" s="273"/>
      <c r="Z244" s="273"/>
      <c r="AA244" s="273"/>
      <c r="AB244" s="273"/>
      <c r="AC244" s="273"/>
      <c r="AD244" s="273"/>
      <c r="AE244" s="273"/>
      <c r="AF244" s="273"/>
      <c r="AG244" s="273"/>
    </row>
    <row r="245" spans="1:33" ht="15.75" customHeight="1">
      <c r="A245" s="272"/>
      <c r="B245" s="272"/>
      <c r="C245" s="274"/>
      <c r="D245" s="275"/>
      <c r="E245" s="275"/>
      <c r="F245" s="275"/>
      <c r="G245" s="275"/>
      <c r="H245" s="275"/>
      <c r="I245" s="275"/>
      <c r="J245" s="275"/>
      <c r="K245" s="275"/>
      <c r="L245" s="275"/>
      <c r="M245" s="275"/>
      <c r="N245" s="275"/>
      <c r="O245" s="275"/>
      <c r="P245" s="273"/>
      <c r="Q245" s="273"/>
      <c r="R245" s="273"/>
      <c r="S245" s="273"/>
      <c r="T245" s="273"/>
      <c r="U245" s="273"/>
      <c r="V245" s="273"/>
      <c r="W245" s="273"/>
      <c r="X245" s="273"/>
      <c r="Y245" s="273"/>
      <c r="Z245" s="273"/>
      <c r="AA245" s="273"/>
      <c r="AB245" s="273"/>
      <c r="AC245" s="273"/>
      <c r="AD245" s="273"/>
      <c r="AE245" s="273"/>
      <c r="AF245" s="273"/>
      <c r="AG245" s="273"/>
    </row>
    <row r="246" spans="1:33" ht="15.75" customHeight="1">
      <c r="A246" s="272"/>
      <c r="B246" s="272"/>
      <c r="C246" s="274"/>
      <c r="D246" s="275"/>
      <c r="E246" s="275"/>
      <c r="F246" s="275"/>
      <c r="G246" s="275"/>
      <c r="H246" s="275"/>
      <c r="I246" s="275"/>
      <c r="J246" s="275"/>
      <c r="K246" s="275"/>
      <c r="L246" s="275"/>
      <c r="M246" s="275"/>
      <c r="N246" s="275"/>
      <c r="O246" s="275"/>
      <c r="P246" s="273"/>
      <c r="Q246" s="273"/>
      <c r="R246" s="273"/>
      <c r="S246" s="273"/>
      <c r="T246" s="273"/>
      <c r="U246" s="273"/>
      <c r="V246" s="273"/>
      <c r="W246" s="273"/>
      <c r="X246" s="273"/>
      <c r="Y246" s="273"/>
      <c r="Z246" s="273"/>
      <c r="AA246" s="273"/>
      <c r="AB246" s="273"/>
      <c r="AC246" s="273"/>
      <c r="AD246" s="273"/>
      <c r="AE246" s="273"/>
      <c r="AF246" s="273"/>
      <c r="AG246" s="273"/>
    </row>
    <row r="247" spans="1:33" ht="15.75" customHeight="1">
      <c r="A247" s="272"/>
      <c r="B247" s="272"/>
      <c r="C247" s="274"/>
      <c r="D247" s="275"/>
      <c r="E247" s="275"/>
      <c r="F247" s="275"/>
      <c r="G247" s="275"/>
      <c r="H247" s="275"/>
      <c r="I247" s="275"/>
      <c r="J247" s="275"/>
      <c r="K247" s="275"/>
      <c r="L247" s="275"/>
      <c r="M247" s="275"/>
      <c r="N247" s="275"/>
      <c r="O247" s="275"/>
      <c r="P247" s="273"/>
      <c r="Q247" s="273"/>
      <c r="R247" s="273"/>
      <c r="S247" s="273"/>
      <c r="T247" s="273"/>
      <c r="U247" s="273"/>
      <c r="V247" s="273"/>
      <c r="W247" s="273"/>
      <c r="X247" s="273"/>
      <c r="Y247" s="273"/>
      <c r="Z247" s="273"/>
      <c r="AA247" s="273"/>
      <c r="AB247" s="273"/>
      <c r="AC247" s="273"/>
      <c r="AD247" s="273"/>
      <c r="AE247" s="273"/>
      <c r="AF247" s="273"/>
      <c r="AG247" s="273"/>
    </row>
    <row r="248" spans="1:33" ht="15.75" customHeight="1">
      <c r="A248" s="272"/>
      <c r="B248" s="272"/>
      <c r="C248" s="274"/>
      <c r="D248" s="275"/>
      <c r="E248" s="275"/>
      <c r="F248" s="275"/>
      <c r="G248" s="275"/>
      <c r="H248" s="275"/>
      <c r="I248" s="275"/>
      <c r="J248" s="275"/>
      <c r="K248" s="275"/>
      <c r="L248" s="275"/>
      <c r="M248" s="275"/>
      <c r="N248" s="275"/>
      <c r="O248" s="275"/>
      <c r="P248" s="273"/>
      <c r="Q248" s="273"/>
      <c r="R248" s="273"/>
      <c r="S248" s="273"/>
      <c r="T248" s="273"/>
      <c r="U248" s="273"/>
      <c r="V248" s="273"/>
      <c r="W248" s="273"/>
      <c r="X248" s="273"/>
      <c r="Y248" s="273"/>
      <c r="Z248" s="273"/>
      <c r="AA248" s="273"/>
      <c r="AB248" s="273"/>
      <c r="AC248" s="273"/>
      <c r="AD248" s="273"/>
      <c r="AE248" s="273"/>
      <c r="AF248" s="273"/>
      <c r="AG248" s="273"/>
    </row>
    <row r="249" spans="1:33" ht="15.75" customHeight="1">
      <c r="A249" s="272"/>
      <c r="B249" s="272"/>
      <c r="C249" s="274"/>
      <c r="D249" s="275"/>
      <c r="E249" s="275"/>
      <c r="F249" s="275"/>
      <c r="G249" s="275"/>
      <c r="H249" s="275"/>
      <c r="I249" s="275"/>
      <c r="J249" s="275"/>
      <c r="K249" s="275"/>
      <c r="L249" s="275"/>
      <c r="M249" s="275"/>
      <c r="N249" s="275"/>
      <c r="O249" s="275"/>
      <c r="P249" s="273"/>
      <c r="Q249" s="273"/>
      <c r="R249" s="273"/>
      <c r="S249" s="273"/>
      <c r="T249" s="273"/>
      <c r="U249" s="273"/>
      <c r="V249" s="273"/>
      <c r="W249" s="273"/>
      <c r="X249" s="273"/>
      <c r="Y249" s="273"/>
      <c r="Z249" s="273"/>
      <c r="AA249" s="273"/>
      <c r="AB249" s="273"/>
      <c r="AC249" s="273"/>
      <c r="AD249" s="273"/>
      <c r="AE249" s="273"/>
      <c r="AF249" s="273"/>
      <c r="AG249" s="273"/>
    </row>
    <row r="250" spans="1:33" ht="15.75" customHeight="1">
      <c r="A250" s="272"/>
      <c r="B250" s="272"/>
      <c r="C250" s="274"/>
      <c r="D250" s="275"/>
      <c r="E250" s="275"/>
      <c r="F250" s="275"/>
      <c r="G250" s="275"/>
      <c r="H250" s="275"/>
      <c r="I250" s="275"/>
      <c r="J250" s="275"/>
      <c r="K250" s="275"/>
      <c r="L250" s="275"/>
      <c r="M250" s="275"/>
      <c r="N250" s="275"/>
      <c r="O250" s="275"/>
      <c r="P250" s="273"/>
      <c r="Q250" s="273"/>
      <c r="R250" s="273"/>
      <c r="S250" s="273"/>
      <c r="T250" s="273"/>
      <c r="U250" s="273"/>
      <c r="V250" s="273"/>
      <c r="W250" s="273"/>
      <c r="X250" s="273"/>
      <c r="Y250" s="273"/>
      <c r="Z250" s="273"/>
      <c r="AA250" s="273"/>
      <c r="AB250" s="273"/>
      <c r="AC250" s="273"/>
      <c r="AD250" s="273"/>
      <c r="AE250" s="273"/>
      <c r="AF250" s="273"/>
      <c r="AG250" s="273"/>
    </row>
    <row r="251" spans="1:33" ht="15.75" customHeight="1">
      <c r="A251" s="272"/>
      <c r="B251" s="272"/>
      <c r="C251" s="274"/>
      <c r="D251" s="275"/>
      <c r="E251" s="275"/>
      <c r="F251" s="275"/>
      <c r="G251" s="275"/>
      <c r="H251" s="275"/>
      <c r="I251" s="275"/>
      <c r="J251" s="275"/>
      <c r="K251" s="275"/>
      <c r="L251" s="275"/>
      <c r="M251" s="275"/>
      <c r="N251" s="275"/>
      <c r="O251" s="275"/>
      <c r="P251" s="273"/>
      <c r="Q251" s="273"/>
      <c r="R251" s="273"/>
      <c r="S251" s="273"/>
      <c r="T251" s="273"/>
      <c r="U251" s="273"/>
      <c r="V251" s="273"/>
      <c r="W251" s="273"/>
      <c r="X251" s="273"/>
      <c r="Y251" s="273"/>
      <c r="Z251" s="273"/>
      <c r="AA251" s="273"/>
      <c r="AB251" s="273"/>
      <c r="AC251" s="273"/>
      <c r="AD251" s="273"/>
      <c r="AE251" s="273"/>
      <c r="AF251" s="273"/>
      <c r="AG251" s="273"/>
    </row>
    <row r="252" spans="1:33" ht="15.75" customHeight="1">
      <c r="A252" s="272"/>
      <c r="B252" s="272"/>
      <c r="C252" s="274"/>
      <c r="D252" s="275"/>
      <c r="E252" s="275"/>
      <c r="F252" s="275"/>
      <c r="G252" s="275"/>
      <c r="H252" s="275"/>
      <c r="I252" s="275"/>
      <c r="J252" s="275"/>
      <c r="K252" s="275"/>
      <c r="L252" s="275"/>
      <c r="M252" s="275"/>
      <c r="N252" s="275"/>
      <c r="O252" s="275"/>
      <c r="P252" s="273"/>
      <c r="Q252" s="273"/>
      <c r="R252" s="273"/>
      <c r="S252" s="273"/>
      <c r="T252" s="273"/>
      <c r="U252" s="273"/>
      <c r="V252" s="273"/>
      <c r="W252" s="273"/>
      <c r="X252" s="273"/>
      <c r="Y252" s="273"/>
      <c r="Z252" s="273"/>
      <c r="AA252" s="273"/>
      <c r="AB252" s="273"/>
      <c r="AC252" s="273"/>
      <c r="AD252" s="273"/>
      <c r="AE252" s="273"/>
      <c r="AF252" s="273"/>
      <c r="AG252" s="273"/>
    </row>
    <row r="253" spans="1:33" ht="15.75" customHeight="1">
      <c r="A253" s="272"/>
      <c r="B253" s="272"/>
      <c r="C253" s="274"/>
      <c r="D253" s="275"/>
      <c r="E253" s="275"/>
      <c r="F253" s="275"/>
      <c r="G253" s="275"/>
      <c r="H253" s="275"/>
      <c r="I253" s="275"/>
      <c r="J253" s="275"/>
      <c r="K253" s="275"/>
      <c r="L253" s="275"/>
      <c r="M253" s="275"/>
      <c r="N253" s="275"/>
      <c r="O253" s="275"/>
      <c r="P253" s="273"/>
      <c r="Q253" s="273"/>
      <c r="R253" s="273"/>
      <c r="S253" s="273"/>
      <c r="T253" s="273"/>
      <c r="U253" s="273"/>
      <c r="V253" s="273"/>
      <c r="W253" s="273"/>
      <c r="X253" s="273"/>
      <c r="Y253" s="273"/>
      <c r="Z253" s="273"/>
      <c r="AA253" s="273"/>
      <c r="AB253" s="273"/>
      <c r="AC253" s="273"/>
      <c r="AD253" s="273"/>
      <c r="AE253" s="273"/>
      <c r="AF253" s="273"/>
      <c r="AG253" s="273"/>
    </row>
    <row r="254" spans="1:33" ht="15.75" customHeight="1">
      <c r="A254" s="272"/>
      <c r="B254" s="272"/>
      <c r="C254" s="274"/>
      <c r="D254" s="275"/>
      <c r="E254" s="275"/>
      <c r="F254" s="275"/>
      <c r="G254" s="275"/>
      <c r="H254" s="275"/>
      <c r="I254" s="275"/>
      <c r="J254" s="275"/>
      <c r="K254" s="275"/>
      <c r="L254" s="275"/>
      <c r="M254" s="275"/>
      <c r="N254" s="275"/>
      <c r="O254" s="275"/>
      <c r="P254" s="273"/>
      <c r="Q254" s="273"/>
      <c r="R254" s="273"/>
      <c r="S254" s="273"/>
      <c r="T254" s="273"/>
      <c r="U254" s="273"/>
      <c r="V254" s="273"/>
      <c r="W254" s="273"/>
      <c r="X254" s="273"/>
      <c r="Y254" s="273"/>
      <c r="Z254" s="273"/>
      <c r="AA254" s="273"/>
      <c r="AB254" s="273"/>
      <c r="AC254" s="273"/>
      <c r="AD254" s="273"/>
      <c r="AE254" s="273"/>
      <c r="AF254" s="273"/>
      <c r="AG254" s="273"/>
    </row>
    <row r="255" spans="1:33" ht="15.75" customHeight="1">
      <c r="A255" s="272"/>
      <c r="B255" s="272"/>
      <c r="C255" s="274"/>
      <c r="D255" s="275"/>
      <c r="E255" s="275"/>
      <c r="F255" s="275"/>
      <c r="G255" s="275"/>
      <c r="H255" s="275"/>
      <c r="I255" s="275"/>
      <c r="J255" s="275"/>
      <c r="K255" s="275"/>
      <c r="L255" s="275"/>
      <c r="M255" s="275"/>
      <c r="N255" s="275"/>
      <c r="O255" s="275"/>
      <c r="P255" s="273"/>
      <c r="Q255" s="273"/>
      <c r="R255" s="273"/>
      <c r="S255" s="273"/>
      <c r="T255" s="273"/>
      <c r="U255" s="273"/>
      <c r="V255" s="273"/>
      <c r="W255" s="273"/>
      <c r="X255" s="273"/>
      <c r="Y255" s="273"/>
      <c r="Z255" s="273"/>
      <c r="AA255" s="273"/>
      <c r="AB255" s="273"/>
      <c r="AC255" s="273"/>
      <c r="AD255" s="273"/>
      <c r="AE255" s="273"/>
      <c r="AF255" s="273"/>
      <c r="AG255" s="273"/>
    </row>
    <row r="256" spans="1:33" ht="15.75" customHeight="1">
      <c r="A256" s="272"/>
      <c r="B256" s="272"/>
      <c r="C256" s="274"/>
      <c r="D256" s="275"/>
      <c r="E256" s="275"/>
      <c r="F256" s="275"/>
      <c r="G256" s="275"/>
      <c r="H256" s="275"/>
      <c r="I256" s="275"/>
      <c r="J256" s="275"/>
      <c r="K256" s="275"/>
      <c r="L256" s="275"/>
      <c r="M256" s="275"/>
      <c r="N256" s="275"/>
      <c r="O256" s="275"/>
      <c r="P256" s="273"/>
      <c r="Q256" s="273"/>
      <c r="R256" s="273"/>
      <c r="S256" s="273"/>
      <c r="T256" s="273"/>
      <c r="U256" s="273"/>
      <c r="V256" s="273"/>
      <c r="W256" s="273"/>
      <c r="X256" s="273"/>
      <c r="Y256" s="273"/>
      <c r="Z256" s="273"/>
      <c r="AA256" s="273"/>
      <c r="AB256" s="273"/>
      <c r="AC256" s="273"/>
      <c r="AD256" s="273"/>
      <c r="AE256" s="273"/>
      <c r="AF256" s="273"/>
      <c r="AG256" s="273"/>
    </row>
    <row r="257" spans="1:33" ht="15.75" customHeight="1">
      <c r="A257" s="272"/>
      <c r="B257" s="272"/>
      <c r="C257" s="274"/>
      <c r="D257" s="275"/>
      <c r="E257" s="275"/>
      <c r="F257" s="275"/>
      <c r="G257" s="275"/>
      <c r="H257" s="275"/>
      <c r="I257" s="275"/>
      <c r="J257" s="275"/>
      <c r="K257" s="275"/>
      <c r="L257" s="275"/>
      <c r="M257" s="275"/>
      <c r="N257" s="275"/>
      <c r="O257" s="275"/>
      <c r="P257" s="273"/>
      <c r="Q257" s="273"/>
      <c r="R257" s="273"/>
      <c r="S257" s="273"/>
      <c r="T257" s="273"/>
      <c r="U257" s="273"/>
      <c r="V257" s="273"/>
      <c r="W257" s="273"/>
      <c r="X257" s="273"/>
      <c r="Y257" s="273"/>
      <c r="Z257" s="273"/>
      <c r="AA257" s="273"/>
      <c r="AB257" s="273"/>
      <c r="AC257" s="273"/>
      <c r="AD257" s="273"/>
      <c r="AE257" s="273"/>
      <c r="AF257" s="273"/>
      <c r="AG257" s="273"/>
    </row>
    <row r="258" spans="1:33" ht="15.75" customHeight="1">
      <c r="A258" s="272"/>
      <c r="B258" s="272"/>
      <c r="C258" s="274"/>
      <c r="D258" s="275"/>
      <c r="E258" s="275"/>
      <c r="F258" s="275"/>
      <c r="G258" s="275"/>
      <c r="H258" s="275"/>
      <c r="I258" s="275"/>
      <c r="J258" s="275"/>
      <c r="K258" s="275"/>
      <c r="L258" s="275"/>
      <c r="M258" s="275"/>
      <c r="N258" s="275"/>
      <c r="O258" s="275"/>
      <c r="P258" s="273"/>
      <c r="Q258" s="273"/>
      <c r="R258" s="273"/>
      <c r="S258" s="273"/>
      <c r="T258" s="273"/>
      <c r="U258" s="273"/>
      <c r="V258" s="273"/>
      <c r="W258" s="273"/>
      <c r="X258" s="273"/>
      <c r="Y258" s="273"/>
      <c r="Z258" s="273"/>
      <c r="AA258" s="273"/>
      <c r="AB258" s="273"/>
      <c r="AC258" s="273"/>
      <c r="AD258" s="273"/>
      <c r="AE258" s="273"/>
      <c r="AF258" s="273"/>
      <c r="AG258" s="273"/>
    </row>
    <row r="259" spans="1:33" ht="15.75" customHeight="1">
      <c r="A259" s="272"/>
      <c r="B259" s="272"/>
      <c r="C259" s="274"/>
      <c r="D259" s="275"/>
      <c r="E259" s="275"/>
      <c r="F259" s="275"/>
      <c r="G259" s="275"/>
      <c r="H259" s="275"/>
      <c r="I259" s="275"/>
      <c r="J259" s="275"/>
      <c r="K259" s="275"/>
      <c r="L259" s="275"/>
      <c r="M259" s="275"/>
      <c r="N259" s="275"/>
      <c r="O259" s="275"/>
      <c r="P259" s="273"/>
      <c r="Q259" s="273"/>
      <c r="R259" s="273"/>
      <c r="S259" s="273"/>
      <c r="T259" s="273"/>
      <c r="U259" s="273"/>
      <c r="V259" s="273"/>
      <c r="W259" s="273"/>
      <c r="X259" s="273"/>
      <c r="Y259" s="273"/>
      <c r="Z259" s="273"/>
      <c r="AA259" s="273"/>
      <c r="AB259" s="273"/>
      <c r="AC259" s="273"/>
      <c r="AD259" s="273"/>
      <c r="AE259" s="273"/>
      <c r="AF259" s="273"/>
      <c r="AG259" s="273"/>
    </row>
    <row r="260" spans="1:33" ht="15.75" customHeight="1">
      <c r="A260" s="272"/>
      <c r="B260" s="272"/>
      <c r="C260" s="274"/>
      <c r="D260" s="275"/>
      <c r="E260" s="275"/>
      <c r="F260" s="275"/>
      <c r="G260" s="275"/>
      <c r="H260" s="275"/>
      <c r="I260" s="275"/>
      <c r="J260" s="275"/>
      <c r="K260" s="275"/>
      <c r="L260" s="275"/>
      <c r="M260" s="275"/>
      <c r="N260" s="275"/>
      <c r="O260" s="275"/>
      <c r="P260" s="273"/>
      <c r="Q260" s="273"/>
      <c r="R260" s="273"/>
      <c r="S260" s="273"/>
      <c r="T260" s="273"/>
      <c r="U260" s="273"/>
      <c r="V260" s="273"/>
      <c r="W260" s="273"/>
      <c r="X260" s="273"/>
      <c r="Y260" s="273"/>
      <c r="Z260" s="273"/>
      <c r="AA260" s="273"/>
      <c r="AB260" s="273"/>
      <c r="AC260" s="273"/>
      <c r="AD260" s="273"/>
      <c r="AE260" s="273"/>
      <c r="AF260" s="273"/>
      <c r="AG260" s="273"/>
    </row>
    <row r="261" spans="1:33" ht="15.75" customHeight="1">
      <c r="A261" s="272"/>
      <c r="B261" s="272"/>
      <c r="C261" s="274"/>
      <c r="D261" s="275"/>
      <c r="E261" s="275"/>
      <c r="F261" s="275"/>
      <c r="G261" s="275"/>
      <c r="H261" s="275"/>
      <c r="I261" s="275"/>
      <c r="J261" s="275"/>
      <c r="K261" s="275"/>
      <c r="L261" s="275"/>
      <c r="M261" s="275"/>
      <c r="N261" s="275"/>
      <c r="O261" s="275"/>
      <c r="P261" s="273"/>
      <c r="Q261" s="273"/>
      <c r="R261" s="273"/>
      <c r="S261" s="273"/>
      <c r="T261" s="273"/>
      <c r="U261" s="273"/>
      <c r="V261" s="273"/>
      <c r="W261" s="273"/>
      <c r="X261" s="273"/>
      <c r="Y261" s="273"/>
      <c r="Z261" s="273"/>
      <c r="AA261" s="273"/>
      <c r="AB261" s="273"/>
      <c r="AC261" s="273"/>
      <c r="AD261" s="273"/>
      <c r="AE261" s="273"/>
      <c r="AF261" s="273"/>
      <c r="AG261" s="273"/>
    </row>
    <row r="262" spans="1:33" ht="15.75" customHeight="1">
      <c r="A262" s="272"/>
      <c r="B262" s="272"/>
      <c r="C262" s="274"/>
      <c r="D262" s="275"/>
      <c r="E262" s="275"/>
      <c r="F262" s="275"/>
      <c r="G262" s="275"/>
      <c r="H262" s="275"/>
      <c r="I262" s="275"/>
      <c r="J262" s="275"/>
      <c r="K262" s="275"/>
      <c r="L262" s="275"/>
      <c r="M262" s="275"/>
      <c r="N262" s="275"/>
      <c r="O262" s="275"/>
      <c r="P262" s="273"/>
      <c r="Q262" s="273"/>
      <c r="R262" s="273"/>
      <c r="S262" s="273"/>
      <c r="T262" s="273"/>
      <c r="U262" s="273"/>
      <c r="V262" s="273"/>
      <c r="W262" s="273"/>
      <c r="X262" s="273"/>
      <c r="Y262" s="273"/>
      <c r="Z262" s="273"/>
      <c r="AA262" s="273"/>
      <c r="AB262" s="273"/>
      <c r="AC262" s="273"/>
      <c r="AD262" s="273"/>
      <c r="AE262" s="273"/>
      <c r="AF262" s="273"/>
      <c r="AG262" s="273"/>
    </row>
    <row r="263" spans="1:33" ht="15.75" customHeight="1">
      <c r="A263" s="272"/>
      <c r="B263" s="272"/>
      <c r="C263" s="274"/>
      <c r="D263" s="275"/>
      <c r="E263" s="275"/>
      <c r="F263" s="275"/>
      <c r="G263" s="275"/>
      <c r="H263" s="275"/>
      <c r="I263" s="275"/>
      <c r="J263" s="275"/>
      <c r="K263" s="275"/>
      <c r="L263" s="275"/>
      <c r="M263" s="275"/>
      <c r="N263" s="275"/>
      <c r="O263" s="275"/>
      <c r="P263" s="273"/>
      <c r="Q263" s="273"/>
      <c r="R263" s="273"/>
      <c r="S263" s="273"/>
      <c r="T263" s="273"/>
      <c r="U263" s="273"/>
      <c r="V263" s="273"/>
      <c r="W263" s="273"/>
      <c r="X263" s="273"/>
      <c r="Y263" s="273"/>
      <c r="Z263" s="273"/>
      <c r="AA263" s="273"/>
      <c r="AB263" s="273"/>
      <c r="AC263" s="273"/>
      <c r="AD263" s="273"/>
      <c r="AE263" s="273"/>
      <c r="AF263" s="273"/>
      <c r="AG263" s="273"/>
    </row>
    <row r="264" spans="1:33" ht="15.75" customHeight="1">
      <c r="A264" s="272"/>
      <c r="B264" s="272"/>
      <c r="C264" s="274"/>
      <c r="D264" s="275"/>
      <c r="E264" s="275"/>
      <c r="F264" s="275"/>
      <c r="G264" s="275"/>
      <c r="H264" s="275"/>
      <c r="I264" s="275"/>
      <c r="J264" s="275"/>
      <c r="K264" s="275"/>
      <c r="L264" s="275"/>
      <c r="M264" s="275"/>
      <c r="N264" s="275"/>
      <c r="O264" s="275"/>
      <c r="P264" s="273"/>
      <c r="Q264" s="273"/>
      <c r="R264" s="273"/>
      <c r="S264" s="273"/>
      <c r="T264" s="273"/>
      <c r="U264" s="273"/>
      <c r="V264" s="273"/>
      <c r="W264" s="273"/>
      <c r="X264" s="273"/>
      <c r="Y264" s="273"/>
      <c r="Z264" s="273"/>
      <c r="AA264" s="273"/>
      <c r="AB264" s="273"/>
      <c r="AC264" s="273"/>
      <c r="AD264" s="273"/>
      <c r="AE264" s="273"/>
      <c r="AF264" s="273"/>
      <c r="AG264" s="273"/>
    </row>
    <row r="265" spans="1:33" ht="15.75" customHeight="1">
      <c r="A265" s="272"/>
      <c r="B265" s="272"/>
      <c r="C265" s="274"/>
      <c r="D265" s="275"/>
      <c r="E265" s="275"/>
      <c r="F265" s="275"/>
      <c r="G265" s="275"/>
      <c r="H265" s="275"/>
      <c r="I265" s="275"/>
      <c r="J265" s="275"/>
      <c r="K265" s="275"/>
      <c r="L265" s="275"/>
      <c r="M265" s="275"/>
      <c r="N265" s="275"/>
      <c r="O265" s="275"/>
      <c r="P265" s="273"/>
      <c r="Q265" s="273"/>
      <c r="R265" s="273"/>
      <c r="S265" s="273"/>
      <c r="T265" s="273"/>
      <c r="U265" s="273"/>
      <c r="V265" s="273"/>
      <c r="W265" s="273"/>
      <c r="X265" s="273"/>
      <c r="Y265" s="273"/>
      <c r="Z265" s="273"/>
      <c r="AA265" s="273"/>
      <c r="AB265" s="273"/>
      <c r="AC265" s="273"/>
      <c r="AD265" s="273"/>
      <c r="AE265" s="273"/>
      <c r="AF265" s="273"/>
      <c r="AG265" s="273"/>
    </row>
    <row r="266" spans="1:33" ht="15.75" customHeight="1">
      <c r="A266" s="272"/>
      <c r="B266" s="272"/>
      <c r="C266" s="274"/>
      <c r="D266" s="275"/>
      <c r="E266" s="275"/>
      <c r="F266" s="275"/>
      <c r="G266" s="275"/>
      <c r="H266" s="275"/>
      <c r="I266" s="275"/>
      <c r="J266" s="275"/>
      <c r="K266" s="275"/>
      <c r="L266" s="275"/>
      <c r="M266" s="275"/>
      <c r="N266" s="275"/>
      <c r="O266" s="275"/>
      <c r="P266" s="273"/>
      <c r="Q266" s="273"/>
      <c r="R266" s="273"/>
      <c r="S266" s="273"/>
      <c r="T266" s="273"/>
      <c r="U266" s="273"/>
      <c r="V266" s="273"/>
      <c r="W266" s="273"/>
      <c r="X266" s="273"/>
      <c r="Y266" s="273"/>
      <c r="Z266" s="273"/>
      <c r="AA266" s="273"/>
      <c r="AB266" s="273"/>
      <c r="AC266" s="273"/>
      <c r="AD266" s="273"/>
      <c r="AE266" s="273"/>
      <c r="AF266" s="273"/>
      <c r="AG266" s="273"/>
    </row>
    <row r="267" spans="1:33" ht="15.75" customHeight="1">
      <c r="A267" s="272"/>
      <c r="B267" s="272"/>
      <c r="C267" s="274"/>
      <c r="D267" s="275"/>
      <c r="E267" s="275"/>
      <c r="F267" s="275"/>
      <c r="G267" s="275"/>
      <c r="H267" s="275"/>
      <c r="I267" s="275"/>
      <c r="J267" s="275"/>
      <c r="K267" s="275"/>
      <c r="L267" s="275"/>
      <c r="M267" s="275"/>
      <c r="N267" s="275"/>
      <c r="O267" s="275"/>
      <c r="P267" s="273"/>
      <c r="Q267" s="273"/>
      <c r="R267" s="273"/>
      <c r="S267" s="273"/>
      <c r="T267" s="273"/>
      <c r="U267" s="273"/>
      <c r="V267" s="273"/>
      <c r="W267" s="273"/>
      <c r="X267" s="273"/>
      <c r="Y267" s="273"/>
      <c r="Z267" s="273"/>
      <c r="AA267" s="273"/>
      <c r="AB267" s="273"/>
      <c r="AC267" s="273"/>
      <c r="AD267" s="273"/>
      <c r="AE267" s="273"/>
      <c r="AF267" s="273"/>
      <c r="AG267" s="273"/>
    </row>
    <row r="268" spans="1:33" ht="15.75" customHeight="1">
      <c r="A268" s="272"/>
      <c r="B268" s="272"/>
      <c r="C268" s="274"/>
      <c r="D268" s="275"/>
      <c r="E268" s="275"/>
      <c r="F268" s="275"/>
      <c r="G268" s="275"/>
      <c r="H268" s="275"/>
      <c r="I268" s="275"/>
      <c r="J268" s="275"/>
      <c r="K268" s="275"/>
      <c r="L268" s="275"/>
      <c r="M268" s="275"/>
      <c r="N268" s="275"/>
      <c r="O268" s="275"/>
      <c r="P268" s="273"/>
      <c r="Q268" s="273"/>
      <c r="R268" s="273"/>
      <c r="S268" s="273"/>
      <c r="T268" s="273"/>
      <c r="U268" s="273"/>
      <c r="V268" s="273"/>
      <c r="W268" s="273"/>
      <c r="X268" s="273"/>
      <c r="Y268" s="273"/>
      <c r="Z268" s="273"/>
      <c r="AA268" s="273"/>
      <c r="AB268" s="273"/>
      <c r="AC268" s="273"/>
      <c r="AD268" s="273"/>
      <c r="AE268" s="273"/>
      <c r="AF268" s="273"/>
      <c r="AG268" s="273"/>
    </row>
    <row r="269" spans="1:33" ht="15.75" customHeight="1">
      <c r="A269" s="272"/>
      <c r="B269" s="272"/>
      <c r="C269" s="274"/>
      <c r="D269" s="275"/>
      <c r="E269" s="275"/>
      <c r="F269" s="275"/>
      <c r="G269" s="275"/>
      <c r="H269" s="275"/>
      <c r="I269" s="275"/>
      <c r="J269" s="275"/>
      <c r="K269" s="275"/>
      <c r="L269" s="275"/>
      <c r="M269" s="275"/>
      <c r="N269" s="275"/>
      <c r="O269" s="275"/>
      <c r="P269" s="273"/>
      <c r="Q269" s="273"/>
      <c r="R269" s="273"/>
      <c r="S269" s="273"/>
      <c r="T269" s="273"/>
      <c r="U269" s="273"/>
      <c r="V269" s="273"/>
      <c r="W269" s="273"/>
      <c r="X269" s="273"/>
      <c r="Y269" s="273"/>
      <c r="Z269" s="273"/>
      <c r="AA269" s="273"/>
      <c r="AB269" s="273"/>
      <c r="AC269" s="273"/>
      <c r="AD269" s="273"/>
      <c r="AE269" s="273"/>
      <c r="AF269" s="273"/>
      <c r="AG269" s="273"/>
    </row>
    <row r="270" spans="1:33" ht="15.75" customHeight="1">
      <c r="A270" s="272"/>
      <c r="B270" s="272"/>
      <c r="C270" s="274"/>
      <c r="D270" s="275"/>
      <c r="E270" s="275"/>
      <c r="F270" s="275"/>
      <c r="G270" s="275"/>
      <c r="H270" s="275"/>
      <c r="I270" s="275"/>
      <c r="J270" s="275"/>
      <c r="K270" s="275"/>
      <c r="L270" s="275"/>
      <c r="M270" s="275"/>
      <c r="N270" s="275"/>
      <c r="O270" s="275"/>
      <c r="P270" s="273"/>
      <c r="Q270" s="273"/>
      <c r="R270" s="273"/>
      <c r="S270" s="273"/>
      <c r="T270" s="273"/>
      <c r="U270" s="273"/>
      <c r="V270" s="273"/>
      <c r="W270" s="273"/>
      <c r="X270" s="273"/>
      <c r="Y270" s="273"/>
      <c r="Z270" s="273"/>
      <c r="AA270" s="273"/>
      <c r="AB270" s="273"/>
      <c r="AC270" s="273"/>
      <c r="AD270" s="273"/>
      <c r="AE270" s="273"/>
      <c r="AF270" s="273"/>
      <c r="AG270" s="273"/>
    </row>
    <row r="271" spans="1:33" ht="15.75" customHeight="1">
      <c r="A271" s="272"/>
      <c r="B271" s="272"/>
      <c r="C271" s="274"/>
      <c r="D271" s="275"/>
      <c r="E271" s="275"/>
      <c r="F271" s="275"/>
      <c r="G271" s="275"/>
      <c r="H271" s="275"/>
      <c r="I271" s="275"/>
      <c r="J271" s="275"/>
      <c r="K271" s="275"/>
      <c r="L271" s="275"/>
      <c r="M271" s="275"/>
      <c r="N271" s="275"/>
      <c r="O271" s="275"/>
      <c r="P271" s="273"/>
      <c r="Q271" s="273"/>
      <c r="R271" s="273"/>
      <c r="S271" s="273"/>
      <c r="T271" s="273"/>
      <c r="U271" s="273"/>
      <c r="V271" s="273"/>
      <c r="W271" s="273"/>
      <c r="X271" s="273"/>
      <c r="Y271" s="273"/>
      <c r="Z271" s="273"/>
      <c r="AA271" s="273"/>
      <c r="AB271" s="273"/>
      <c r="AC271" s="273"/>
      <c r="AD271" s="273"/>
      <c r="AE271" s="273"/>
      <c r="AF271" s="273"/>
      <c r="AG271" s="273"/>
    </row>
    <row r="272" spans="1:33" ht="15.75" customHeight="1">
      <c r="A272" s="272"/>
      <c r="B272" s="272"/>
      <c r="C272" s="274"/>
      <c r="D272" s="275"/>
      <c r="E272" s="275"/>
      <c r="F272" s="275"/>
      <c r="G272" s="275"/>
      <c r="H272" s="275"/>
      <c r="I272" s="275"/>
      <c r="J272" s="275"/>
      <c r="K272" s="275"/>
      <c r="L272" s="275"/>
      <c r="M272" s="275"/>
      <c r="N272" s="275"/>
      <c r="O272" s="275"/>
      <c r="P272" s="273"/>
      <c r="Q272" s="273"/>
      <c r="R272" s="273"/>
      <c r="S272" s="273"/>
      <c r="T272" s="273"/>
      <c r="U272" s="273"/>
      <c r="V272" s="273"/>
      <c r="W272" s="273"/>
      <c r="X272" s="273"/>
      <c r="Y272" s="273"/>
      <c r="Z272" s="273"/>
      <c r="AA272" s="273"/>
      <c r="AB272" s="273"/>
      <c r="AC272" s="273"/>
      <c r="AD272" s="273"/>
      <c r="AE272" s="273"/>
      <c r="AF272" s="273"/>
      <c r="AG272" s="273"/>
    </row>
    <row r="273" spans="1:33" ht="15.75" customHeight="1">
      <c r="A273" s="272"/>
      <c r="B273" s="272"/>
      <c r="C273" s="274"/>
      <c r="D273" s="275"/>
      <c r="E273" s="275"/>
      <c r="F273" s="275"/>
      <c r="G273" s="275"/>
      <c r="H273" s="275"/>
      <c r="I273" s="275"/>
      <c r="J273" s="275"/>
      <c r="K273" s="275"/>
      <c r="L273" s="275"/>
      <c r="M273" s="275"/>
      <c r="N273" s="275"/>
      <c r="O273" s="275"/>
      <c r="P273" s="273"/>
      <c r="Q273" s="273"/>
      <c r="R273" s="273"/>
      <c r="S273" s="273"/>
      <c r="T273" s="273"/>
      <c r="U273" s="273"/>
      <c r="V273" s="273"/>
      <c r="W273" s="273"/>
      <c r="X273" s="273"/>
      <c r="Y273" s="273"/>
      <c r="Z273" s="273"/>
      <c r="AA273" s="273"/>
      <c r="AB273" s="273"/>
      <c r="AC273" s="273"/>
      <c r="AD273" s="273"/>
      <c r="AE273" s="273"/>
      <c r="AF273" s="273"/>
      <c r="AG273" s="273"/>
    </row>
    <row r="274" spans="1:33" ht="15.75" customHeight="1">
      <c r="A274" s="272"/>
      <c r="B274" s="272"/>
      <c r="C274" s="274"/>
      <c r="D274" s="275"/>
      <c r="E274" s="275"/>
      <c r="F274" s="275"/>
      <c r="G274" s="275"/>
      <c r="H274" s="275"/>
      <c r="I274" s="275"/>
      <c r="J274" s="275"/>
      <c r="K274" s="275"/>
      <c r="L274" s="275"/>
      <c r="M274" s="275"/>
      <c r="N274" s="275"/>
      <c r="O274" s="275"/>
      <c r="P274" s="273"/>
      <c r="Q274" s="273"/>
      <c r="R274" s="273"/>
      <c r="S274" s="273"/>
      <c r="T274" s="273"/>
      <c r="U274" s="273"/>
      <c r="V274" s="273"/>
      <c r="W274" s="273"/>
      <c r="X274" s="273"/>
      <c r="Y274" s="273"/>
      <c r="Z274" s="273"/>
      <c r="AA274" s="273"/>
      <c r="AB274" s="273"/>
      <c r="AC274" s="273"/>
      <c r="AD274" s="273"/>
      <c r="AE274" s="273"/>
      <c r="AF274" s="273"/>
      <c r="AG274" s="273"/>
    </row>
    <row r="275" spans="1:33" ht="15.75" customHeight="1">
      <c r="A275" s="272"/>
      <c r="B275" s="272"/>
      <c r="C275" s="274"/>
      <c r="D275" s="275"/>
      <c r="E275" s="275"/>
      <c r="F275" s="275"/>
      <c r="G275" s="275"/>
      <c r="H275" s="275"/>
      <c r="I275" s="275"/>
      <c r="J275" s="275"/>
      <c r="K275" s="275"/>
      <c r="L275" s="275"/>
      <c r="M275" s="275"/>
      <c r="N275" s="275"/>
      <c r="O275" s="275"/>
      <c r="P275" s="273"/>
      <c r="Q275" s="273"/>
      <c r="R275" s="273"/>
      <c r="S275" s="273"/>
      <c r="T275" s="273"/>
      <c r="U275" s="273"/>
      <c r="V275" s="273"/>
      <c r="W275" s="273"/>
      <c r="X275" s="273"/>
      <c r="Y275" s="273"/>
      <c r="Z275" s="273"/>
      <c r="AA275" s="273"/>
      <c r="AB275" s="273"/>
      <c r="AC275" s="273"/>
      <c r="AD275" s="273"/>
      <c r="AE275" s="273"/>
      <c r="AF275" s="273"/>
      <c r="AG275" s="273"/>
    </row>
    <row r="276" spans="1:33" ht="15.75" customHeight="1">
      <c r="A276" s="272"/>
      <c r="B276" s="272"/>
      <c r="C276" s="274"/>
      <c r="D276" s="275"/>
      <c r="E276" s="275"/>
      <c r="F276" s="275"/>
      <c r="G276" s="275"/>
      <c r="H276" s="275"/>
      <c r="I276" s="275"/>
      <c r="J276" s="275"/>
      <c r="K276" s="275"/>
      <c r="L276" s="275"/>
      <c r="M276" s="275"/>
      <c r="N276" s="275"/>
      <c r="O276" s="275"/>
      <c r="P276" s="273"/>
      <c r="Q276" s="273"/>
      <c r="R276" s="273"/>
      <c r="S276" s="273"/>
      <c r="T276" s="273"/>
      <c r="U276" s="273"/>
      <c r="V276" s="273"/>
      <c r="W276" s="273"/>
      <c r="X276" s="273"/>
      <c r="Y276" s="273"/>
      <c r="Z276" s="273"/>
      <c r="AA276" s="273"/>
      <c r="AB276" s="273"/>
      <c r="AC276" s="273"/>
      <c r="AD276" s="273"/>
      <c r="AE276" s="273"/>
      <c r="AF276" s="273"/>
      <c r="AG276" s="273"/>
    </row>
    <row r="277" spans="1:33" ht="15.75" customHeight="1">
      <c r="A277" s="272"/>
      <c r="B277" s="272"/>
      <c r="C277" s="274"/>
      <c r="D277" s="275"/>
      <c r="E277" s="275"/>
      <c r="F277" s="275"/>
      <c r="G277" s="275"/>
      <c r="H277" s="275"/>
      <c r="I277" s="275"/>
      <c r="J277" s="275"/>
      <c r="K277" s="275"/>
      <c r="L277" s="275"/>
      <c r="M277" s="275"/>
      <c r="N277" s="275"/>
      <c r="O277" s="275"/>
      <c r="P277" s="273"/>
      <c r="Q277" s="273"/>
      <c r="R277" s="273"/>
      <c r="S277" s="273"/>
      <c r="T277" s="273"/>
      <c r="U277" s="273"/>
      <c r="V277" s="273"/>
      <c r="W277" s="273"/>
      <c r="X277" s="273"/>
      <c r="Y277" s="273"/>
      <c r="Z277" s="273"/>
      <c r="AA277" s="273"/>
      <c r="AB277" s="273"/>
      <c r="AC277" s="273"/>
      <c r="AD277" s="273"/>
      <c r="AE277" s="273"/>
      <c r="AF277" s="273"/>
      <c r="AG277" s="273"/>
    </row>
    <row r="278" spans="1:33" ht="15.75" customHeight="1">
      <c r="A278" s="272"/>
      <c r="B278" s="272"/>
      <c r="C278" s="274"/>
      <c r="D278" s="275"/>
      <c r="E278" s="275"/>
      <c r="F278" s="275"/>
      <c r="G278" s="275"/>
      <c r="H278" s="275"/>
      <c r="I278" s="275"/>
      <c r="J278" s="275"/>
      <c r="K278" s="275"/>
      <c r="L278" s="275"/>
      <c r="M278" s="275"/>
      <c r="N278" s="275"/>
      <c r="O278" s="275"/>
      <c r="P278" s="273"/>
      <c r="Q278" s="273"/>
      <c r="R278" s="273"/>
      <c r="S278" s="273"/>
      <c r="T278" s="273"/>
      <c r="U278" s="273"/>
      <c r="V278" s="273"/>
      <c r="W278" s="273"/>
      <c r="X278" s="273"/>
      <c r="Y278" s="273"/>
      <c r="Z278" s="273"/>
      <c r="AA278" s="273"/>
      <c r="AB278" s="273"/>
      <c r="AC278" s="273"/>
      <c r="AD278" s="273"/>
      <c r="AE278" s="273"/>
      <c r="AF278" s="273"/>
      <c r="AG278" s="273"/>
    </row>
    <row r="279" spans="1:33" ht="15.75" customHeight="1">
      <c r="A279" s="272"/>
      <c r="B279" s="272"/>
      <c r="C279" s="274"/>
      <c r="D279" s="275"/>
      <c r="E279" s="275"/>
      <c r="F279" s="275"/>
      <c r="G279" s="275"/>
      <c r="H279" s="275"/>
      <c r="I279" s="275"/>
      <c r="J279" s="275"/>
      <c r="K279" s="275"/>
      <c r="L279" s="275"/>
      <c r="M279" s="275"/>
      <c r="N279" s="275"/>
      <c r="O279" s="275"/>
      <c r="P279" s="273"/>
      <c r="Q279" s="273"/>
      <c r="R279" s="273"/>
      <c r="S279" s="273"/>
      <c r="T279" s="273"/>
      <c r="U279" s="273"/>
      <c r="V279" s="273"/>
      <c r="W279" s="273"/>
      <c r="X279" s="273"/>
      <c r="Y279" s="273"/>
      <c r="Z279" s="273"/>
      <c r="AA279" s="273"/>
      <c r="AB279" s="273"/>
      <c r="AC279" s="273"/>
      <c r="AD279" s="273"/>
      <c r="AE279" s="273"/>
      <c r="AF279" s="273"/>
      <c r="AG279" s="273"/>
    </row>
    <row r="280" spans="1:33" ht="15.75" customHeight="1">
      <c r="A280" s="272"/>
      <c r="B280" s="272"/>
      <c r="C280" s="274"/>
      <c r="D280" s="275"/>
      <c r="E280" s="275"/>
      <c r="F280" s="275"/>
      <c r="G280" s="275"/>
      <c r="H280" s="275"/>
      <c r="I280" s="275"/>
      <c r="J280" s="275"/>
      <c r="K280" s="275"/>
      <c r="L280" s="275"/>
      <c r="M280" s="275"/>
      <c r="N280" s="275"/>
      <c r="O280" s="275"/>
      <c r="P280" s="273"/>
      <c r="Q280" s="273"/>
      <c r="R280" s="273"/>
      <c r="S280" s="273"/>
      <c r="T280" s="273"/>
      <c r="U280" s="273"/>
      <c r="V280" s="273"/>
      <c r="W280" s="273"/>
      <c r="X280" s="273"/>
      <c r="Y280" s="273"/>
      <c r="Z280" s="273"/>
      <c r="AA280" s="273"/>
      <c r="AB280" s="273"/>
      <c r="AC280" s="273"/>
      <c r="AD280" s="273"/>
      <c r="AE280" s="273"/>
      <c r="AF280" s="273"/>
      <c r="AG280" s="273"/>
    </row>
    <row r="281" spans="1:33" ht="15.75" customHeight="1">
      <c r="A281" s="272"/>
      <c r="B281" s="272"/>
      <c r="C281" s="274"/>
      <c r="D281" s="275"/>
      <c r="E281" s="275"/>
      <c r="F281" s="275"/>
      <c r="G281" s="275"/>
      <c r="H281" s="275"/>
      <c r="I281" s="275"/>
      <c r="J281" s="275"/>
      <c r="K281" s="275"/>
      <c r="L281" s="275"/>
      <c r="M281" s="275"/>
      <c r="N281" s="275"/>
      <c r="O281" s="275"/>
      <c r="P281" s="273"/>
      <c r="Q281" s="273"/>
      <c r="R281" s="273"/>
      <c r="S281" s="273"/>
      <c r="T281" s="273"/>
      <c r="U281" s="273"/>
      <c r="V281" s="273"/>
      <c r="W281" s="273"/>
      <c r="X281" s="273"/>
      <c r="Y281" s="273"/>
      <c r="Z281" s="273"/>
      <c r="AA281" s="273"/>
      <c r="AB281" s="273"/>
      <c r="AC281" s="273"/>
      <c r="AD281" s="273"/>
      <c r="AE281" s="273"/>
      <c r="AF281" s="273"/>
      <c r="AG281" s="273"/>
    </row>
    <row r="282" spans="1:33" ht="15.75" customHeight="1">
      <c r="A282" s="272"/>
      <c r="B282" s="272"/>
      <c r="C282" s="274"/>
      <c r="D282" s="275"/>
      <c r="E282" s="275"/>
      <c r="F282" s="275"/>
      <c r="G282" s="275"/>
      <c r="H282" s="275"/>
      <c r="I282" s="275"/>
      <c r="J282" s="275"/>
      <c r="K282" s="275"/>
      <c r="L282" s="275"/>
      <c r="M282" s="275"/>
      <c r="N282" s="275"/>
      <c r="O282" s="275"/>
      <c r="P282" s="273"/>
      <c r="Q282" s="273"/>
      <c r="R282" s="273"/>
      <c r="S282" s="273"/>
      <c r="T282" s="273"/>
      <c r="U282" s="273"/>
      <c r="V282" s="273"/>
      <c r="W282" s="273"/>
      <c r="X282" s="273"/>
      <c r="Y282" s="273"/>
      <c r="Z282" s="273"/>
      <c r="AA282" s="273"/>
      <c r="AB282" s="273"/>
      <c r="AC282" s="273"/>
      <c r="AD282" s="273"/>
      <c r="AE282" s="273"/>
      <c r="AF282" s="273"/>
      <c r="AG282" s="273"/>
    </row>
    <row r="283" spans="1:33" ht="15.75" customHeight="1">
      <c r="A283" s="272"/>
      <c r="B283" s="272"/>
      <c r="C283" s="274"/>
      <c r="D283" s="275"/>
      <c r="E283" s="275"/>
      <c r="F283" s="275"/>
      <c r="G283" s="275"/>
      <c r="H283" s="275"/>
      <c r="I283" s="275"/>
      <c r="J283" s="275"/>
      <c r="K283" s="275"/>
      <c r="L283" s="275"/>
      <c r="M283" s="275"/>
      <c r="N283" s="275"/>
      <c r="O283" s="275"/>
      <c r="P283" s="273"/>
      <c r="Q283" s="273"/>
      <c r="R283" s="273"/>
      <c r="S283" s="273"/>
      <c r="T283" s="273"/>
      <c r="U283" s="273"/>
      <c r="V283" s="273"/>
      <c r="W283" s="273"/>
      <c r="X283" s="273"/>
      <c r="Y283" s="273"/>
      <c r="Z283" s="273"/>
      <c r="AA283" s="273"/>
      <c r="AB283" s="273"/>
      <c r="AC283" s="273"/>
      <c r="AD283" s="273"/>
      <c r="AE283" s="273"/>
      <c r="AF283" s="273"/>
      <c r="AG283" s="273"/>
    </row>
    <row r="284" spans="1:33" ht="15.75" customHeight="1">
      <c r="A284" s="272"/>
      <c r="B284" s="272"/>
      <c r="C284" s="274"/>
      <c r="D284" s="275"/>
      <c r="E284" s="275"/>
      <c r="F284" s="275"/>
      <c r="G284" s="275"/>
      <c r="H284" s="275"/>
      <c r="I284" s="275"/>
      <c r="J284" s="275"/>
      <c r="K284" s="275"/>
      <c r="L284" s="275"/>
      <c r="M284" s="275"/>
      <c r="N284" s="275"/>
      <c r="O284" s="275"/>
      <c r="P284" s="273"/>
      <c r="Q284" s="273"/>
      <c r="R284" s="273"/>
      <c r="S284" s="273"/>
      <c r="T284" s="273"/>
      <c r="U284" s="273"/>
      <c r="V284" s="273"/>
      <c r="W284" s="273"/>
      <c r="X284" s="273"/>
      <c r="Y284" s="273"/>
      <c r="Z284" s="273"/>
      <c r="AA284" s="273"/>
      <c r="AB284" s="273"/>
      <c r="AC284" s="273"/>
      <c r="AD284" s="273"/>
      <c r="AE284" s="273"/>
      <c r="AF284" s="273"/>
      <c r="AG284" s="273"/>
    </row>
    <row r="285" spans="1:33" ht="15.75" customHeight="1">
      <c r="A285" s="272"/>
      <c r="B285" s="272"/>
      <c r="C285" s="274"/>
      <c r="D285" s="275"/>
      <c r="E285" s="275"/>
      <c r="F285" s="275"/>
      <c r="G285" s="275"/>
      <c r="H285" s="275"/>
      <c r="I285" s="275"/>
      <c r="J285" s="275"/>
      <c r="K285" s="275"/>
      <c r="L285" s="275"/>
      <c r="M285" s="275"/>
      <c r="N285" s="275"/>
      <c r="O285" s="275"/>
      <c r="P285" s="273"/>
      <c r="Q285" s="273"/>
      <c r="R285" s="273"/>
      <c r="S285" s="273"/>
      <c r="T285" s="273"/>
      <c r="U285" s="273"/>
      <c r="V285" s="273"/>
      <c r="W285" s="273"/>
      <c r="X285" s="273"/>
      <c r="Y285" s="273"/>
      <c r="Z285" s="273"/>
      <c r="AA285" s="273"/>
      <c r="AB285" s="273"/>
      <c r="AC285" s="273"/>
      <c r="AD285" s="273"/>
      <c r="AE285" s="273"/>
      <c r="AF285" s="273"/>
      <c r="AG285" s="273"/>
    </row>
    <row r="286" spans="1:33" ht="15.75" customHeight="1">
      <c r="A286" s="272"/>
      <c r="B286" s="272"/>
      <c r="C286" s="274"/>
      <c r="D286" s="275"/>
      <c r="E286" s="275"/>
      <c r="F286" s="275"/>
      <c r="G286" s="275"/>
      <c r="H286" s="275"/>
      <c r="I286" s="275"/>
      <c r="J286" s="275"/>
      <c r="K286" s="275"/>
      <c r="L286" s="275"/>
      <c r="M286" s="275"/>
      <c r="N286" s="275"/>
      <c r="O286" s="275"/>
      <c r="P286" s="273"/>
      <c r="Q286" s="273"/>
      <c r="R286" s="273"/>
      <c r="S286" s="273"/>
      <c r="T286" s="273"/>
      <c r="U286" s="273"/>
      <c r="V286" s="273"/>
      <c r="W286" s="273"/>
      <c r="X286" s="273"/>
      <c r="Y286" s="273"/>
      <c r="Z286" s="273"/>
      <c r="AA286" s="273"/>
      <c r="AB286" s="273"/>
      <c r="AC286" s="273"/>
      <c r="AD286" s="273"/>
      <c r="AE286" s="273"/>
      <c r="AF286" s="273"/>
      <c r="AG286" s="273"/>
    </row>
    <row r="287" spans="1:33" ht="15.75" customHeight="1">
      <c r="A287" s="272"/>
      <c r="B287" s="272"/>
      <c r="C287" s="274"/>
      <c r="D287" s="275"/>
      <c r="E287" s="275"/>
      <c r="F287" s="275"/>
      <c r="G287" s="275"/>
      <c r="H287" s="275"/>
      <c r="I287" s="275"/>
      <c r="J287" s="275"/>
      <c r="K287" s="275"/>
      <c r="L287" s="275"/>
      <c r="M287" s="275"/>
      <c r="N287" s="275"/>
      <c r="O287" s="275"/>
      <c r="P287" s="273"/>
      <c r="Q287" s="273"/>
      <c r="R287" s="273"/>
      <c r="S287" s="273"/>
      <c r="T287" s="273"/>
      <c r="U287" s="273"/>
      <c r="V287" s="273"/>
      <c r="W287" s="273"/>
      <c r="X287" s="273"/>
      <c r="Y287" s="273"/>
      <c r="Z287" s="273"/>
      <c r="AA287" s="273"/>
      <c r="AB287" s="273"/>
      <c r="AC287" s="273"/>
      <c r="AD287" s="273"/>
      <c r="AE287" s="273"/>
      <c r="AF287" s="273"/>
      <c r="AG287" s="273"/>
    </row>
    <row r="288" spans="1:33" ht="15.75" customHeight="1">
      <c r="A288" s="272"/>
      <c r="B288" s="272"/>
      <c r="C288" s="274"/>
      <c r="D288" s="275"/>
      <c r="E288" s="275"/>
      <c r="F288" s="275"/>
      <c r="G288" s="275"/>
      <c r="H288" s="275"/>
      <c r="I288" s="275"/>
      <c r="J288" s="275"/>
      <c r="K288" s="275"/>
      <c r="L288" s="275"/>
      <c r="M288" s="275"/>
      <c r="N288" s="275"/>
      <c r="O288" s="275"/>
      <c r="P288" s="273"/>
      <c r="Q288" s="273"/>
      <c r="R288" s="273"/>
      <c r="S288" s="273"/>
      <c r="T288" s="273"/>
      <c r="U288" s="273"/>
      <c r="V288" s="273"/>
      <c r="W288" s="273"/>
      <c r="X288" s="273"/>
      <c r="Y288" s="273"/>
      <c r="Z288" s="273"/>
      <c r="AA288" s="273"/>
      <c r="AB288" s="273"/>
      <c r="AC288" s="273"/>
      <c r="AD288" s="273"/>
      <c r="AE288" s="273"/>
      <c r="AF288" s="273"/>
      <c r="AG288" s="273"/>
    </row>
    <row r="289" spans="1:33" ht="15.75" customHeight="1">
      <c r="A289" s="272"/>
      <c r="B289" s="272"/>
      <c r="C289" s="274"/>
      <c r="D289" s="275"/>
      <c r="E289" s="275"/>
      <c r="F289" s="275"/>
      <c r="G289" s="275"/>
      <c r="H289" s="275"/>
      <c r="I289" s="275"/>
      <c r="J289" s="275"/>
      <c r="K289" s="275"/>
      <c r="L289" s="275"/>
      <c r="M289" s="275"/>
      <c r="N289" s="275"/>
      <c r="O289" s="275"/>
      <c r="P289" s="273"/>
      <c r="Q289" s="273"/>
      <c r="R289" s="273"/>
      <c r="S289" s="273"/>
      <c r="T289" s="273"/>
      <c r="U289" s="273"/>
      <c r="V289" s="273"/>
      <c r="W289" s="273"/>
      <c r="X289" s="273"/>
      <c r="Y289" s="273"/>
      <c r="Z289" s="273"/>
      <c r="AA289" s="273"/>
      <c r="AB289" s="273"/>
      <c r="AC289" s="273"/>
      <c r="AD289" s="273"/>
      <c r="AE289" s="273"/>
      <c r="AF289" s="273"/>
      <c r="AG289" s="273"/>
    </row>
    <row r="290" spans="1:33" ht="15.75" customHeight="1">
      <c r="A290" s="272"/>
      <c r="B290" s="272"/>
      <c r="C290" s="274"/>
      <c r="D290" s="275"/>
      <c r="E290" s="275"/>
      <c r="F290" s="275"/>
      <c r="G290" s="275"/>
      <c r="H290" s="275"/>
      <c r="I290" s="275"/>
      <c r="J290" s="275"/>
      <c r="K290" s="275"/>
      <c r="L290" s="275"/>
      <c r="M290" s="275"/>
      <c r="N290" s="275"/>
      <c r="O290" s="275"/>
      <c r="P290" s="273"/>
      <c r="Q290" s="273"/>
      <c r="R290" s="273"/>
      <c r="S290" s="273"/>
      <c r="T290" s="273"/>
      <c r="U290" s="273"/>
      <c r="V290" s="273"/>
      <c r="W290" s="273"/>
      <c r="X290" s="273"/>
      <c r="Y290" s="273"/>
      <c r="Z290" s="273"/>
      <c r="AA290" s="273"/>
      <c r="AB290" s="273"/>
      <c r="AC290" s="273"/>
      <c r="AD290" s="273"/>
      <c r="AE290" s="273"/>
      <c r="AF290" s="273"/>
      <c r="AG290" s="273"/>
    </row>
    <row r="291" spans="1:33" ht="15.75" customHeight="1">
      <c r="A291" s="272"/>
      <c r="B291" s="272"/>
      <c r="C291" s="274"/>
      <c r="D291" s="275"/>
      <c r="E291" s="275"/>
      <c r="F291" s="275"/>
      <c r="G291" s="275"/>
      <c r="H291" s="275"/>
      <c r="I291" s="275"/>
      <c r="J291" s="275"/>
      <c r="K291" s="275"/>
      <c r="L291" s="275"/>
      <c r="M291" s="275"/>
      <c r="N291" s="275"/>
      <c r="O291" s="275"/>
      <c r="P291" s="273"/>
      <c r="Q291" s="273"/>
      <c r="R291" s="273"/>
      <c r="S291" s="273"/>
      <c r="T291" s="273"/>
      <c r="U291" s="273"/>
      <c r="V291" s="273"/>
      <c r="W291" s="273"/>
      <c r="X291" s="273"/>
      <c r="Y291" s="273"/>
      <c r="Z291" s="273"/>
      <c r="AA291" s="273"/>
      <c r="AB291" s="273"/>
      <c r="AC291" s="273"/>
      <c r="AD291" s="273"/>
      <c r="AE291" s="273"/>
      <c r="AF291" s="273"/>
      <c r="AG291" s="273"/>
    </row>
    <row r="292" spans="1:33" ht="15.75" customHeight="1">
      <c r="A292" s="272"/>
      <c r="B292" s="272"/>
      <c r="C292" s="274"/>
      <c r="D292" s="275"/>
      <c r="E292" s="275"/>
      <c r="F292" s="275"/>
      <c r="G292" s="275"/>
      <c r="H292" s="275"/>
      <c r="I292" s="275"/>
      <c r="J292" s="275"/>
      <c r="K292" s="275"/>
      <c r="L292" s="275"/>
      <c r="M292" s="275"/>
      <c r="N292" s="275"/>
      <c r="O292" s="275"/>
      <c r="P292" s="273"/>
      <c r="Q292" s="273"/>
      <c r="R292" s="273"/>
      <c r="S292" s="273"/>
      <c r="T292" s="273"/>
      <c r="U292" s="273"/>
      <c r="V292" s="273"/>
      <c r="W292" s="273"/>
      <c r="X292" s="273"/>
      <c r="Y292" s="273"/>
      <c r="Z292" s="273"/>
      <c r="AA292" s="273"/>
      <c r="AB292" s="273"/>
      <c r="AC292" s="273"/>
      <c r="AD292" s="273"/>
      <c r="AE292" s="273"/>
      <c r="AF292" s="273"/>
      <c r="AG292" s="273"/>
    </row>
    <row r="293" spans="1:33" ht="15.75" customHeight="1">
      <c r="A293" s="272"/>
      <c r="B293" s="272"/>
      <c r="C293" s="274"/>
      <c r="D293" s="275"/>
      <c r="E293" s="275"/>
      <c r="F293" s="275"/>
      <c r="G293" s="275"/>
      <c r="H293" s="275"/>
      <c r="I293" s="275"/>
      <c r="J293" s="275"/>
      <c r="K293" s="275"/>
      <c r="L293" s="275"/>
      <c r="M293" s="275"/>
      <c r="N293" s="275"/>
      <c r="O293" s="275"/>
      <c r="P293" s="273"/>
      <c r="Q293" s="273"/>
      <c r="R293" s="273"/>
      <c r="S293" s="273"/>
      <c r="T293" s="273"/>
      <c r="U293" s="273"/>
      <c r="V293" s="273"/>
      <c r="W293" s="273"/>
      <c r="X293" s="273"/>
      <c r="Y293" s="273"/>
      <c r="Z293" s="273"/>
      <c r="AA293" s="273"/>
      <c r="AB293" s="273"/>
      <c r="AC293" s="273"/>
      <c r="AD293" s="273"/>
      <c r="AE293" s="273"/>
      <c r="AF293" s="273"/>
      <c r="AG293" s="273"/>
    </row>
    <row r="294" spans="1:33" ht="15.75" customHeight="1">
      <c r="A294" s="272"/>
      <c r="B294" s="272"/>
      <c r="C294" s="274"/>
      <c r="D294" s="275"/>
      <c r="E294" s="275"/>
      <c r="F294" s="275"/>
      <c r="G294" s="275"/>
      <c r="H294" s="275"/>
      <c r="I294" s="275"/>
      <c r="J294" s="275"/>
      <c r="K294" s="275"/>
      <c r="L294" s="275"/>
      <c r="M294" s="275"/>
      <c r="N294" s="275"/>
      <c r="O294" s="275"/>
      <c r="P294" s="273"/>
      <c r="Q294" s="273"/>
      <c r="R294" s="273"/>
      <c r="S294" s="273"/>
      <c r="T294" s="273"/>
      <c r="U294" s="273"/>
      <c r="V294" s="273"/>
      <c r="W294" s="273"/>
      <c r="X294" s="273"/>
      <c r="Y294" s="273"/>
      <c r="Z294" s="273"/>
      <c r="AA294" s="273"/>
      <c r="AB294" s="273"/>
      <c r="AC294" s="273"/>
      <c r="AD294" s="273"/>
      <c r="AE294" s="273"/>
      <c r="AF294" s="273"/>
      <c r="AG294" s="273"/>
    </row>
    <row r="295" spans="1:33" ht="15.75" customHeight="1">
      <c r="A295" s="272"/>
      <c r="B295" s="272"/>
      <c r="C295" s="274"/>
      <c r="D295" s="275"/>
      <c r="E295" s="275"/>
      <c r="F295" s="275"/>
      <c r="G295" s="275"/>
      <c r="H295" s="275"/>
      <c r="I295" s="275"/>
      <c r="J295" s="275"/>
      <c r="K295" s="275"/>
      <c r="L295" s="275"/>
      <c r="M295" s="275"/>
      <c r="N295" s="275"/>
      <c r="O295" s="275"/>
      <c r="P295" s="273"/>
      <c r="Q295" s="273"/>
      <c r="R295" s="273"/>
      <c r="S295" s="273"/>
      <c r="T295" s="273"/>
      <c r="U295" s="273"/>
      <c r="V295" s="273"/>
      <c r="W295" s="273"/>
      <c r="X295" s="273"/>
      <c r="Y295" s="273"/>
      <c r="Z295" s="273"/>
      <c r="AA295" s="273"/>
      <c r="AB295" s="273"/>
      <c r="AC295" s="273"/>
      <c r="AD295" s="273"/>
      <c r="AE295" s="273"/>
      <c r="AF295" s="273"/>
      <c r="AG295" s="273"/>
    </row>
    <row r="296" spans="1:33" ht="15.75" customHeight="1">
      <c r="A296" s="272"/>
      <c r="B296" s="272"/>
      <c r="C296" s="274"/>
      <c r="D296" s="275"/>
      <c r="E296" s="275"/>
      <c r="F296" s="275"/>
      <c r="G296" s="275"/>
      <c r="H296" s="275"/>
      <c r="I296" s="275"/>
      <c r="J296" s="275"/>
      <c r="K296" s="275"/>
      <c r="L296" s="275"/>
      <c r="M296" s="275"/>
      <c r="N296" s="275"/>
      <c r="O296" s="275"/>
      <c r="P296" s="273"/>
      <c r="Q296" s="273"/>
      <c r="R296" s="273"/>
      <c r="S296" s="273"/>
      <c r="T296" s="273"/>
      <c r="U296" s="273"/>
      <c r="V296" s="273"/>
      <c r="W296" s="273"/>
      <c r="X296" s="273"/>
      <c r="Y296" s="273"/>
      <c r="Z296" s="273"/>
      <c r="AA296" s="273"/>
      <c r="AB296" s="273"/>
      <c r="AC296" s="273"/>
      <c r="AD296" s="273"/>
      <c r="AE296" s="273"/>
      <c r="AF296" s="273"/>
      <c r="AG296" s="273"/>
    </row>
    <row r="297" spans="1:33" ht="15.75" customHeight="1">
      <c r="A297" s="272"/>
      <c r="B297" s="272"/>
      <c r="C297" s="274"/>
      <c r="D297" s="275"/>
      <c r="E297" s="275"/>
      <c r="F297" s="275"/>
      <c r="G297" s="275"/>
      <c r="H297" s="275"/>
      <c r="I297" s="275"/>
      <c r="J297" s="275"/>
      <c r="K297" s="275"/>
      <c r="L297" s="275"/>
      <c r="M297" s="275"/>
      <c r="N297" s="275"/>
      <c r="O297" s="275"/>
      <c r="P297" s="273"/>
      <c r="Q297" s="273"/>
      <c r="R297" s="273"/>
      <c r="S297" s="273"/>
      <c r="T297" s="273"/>
      <c r="U297" s="273"/>
      <c r="V297" s="273"/>
      <c r="W297" s="273"/>
      <c r="X297" s="273"/>
      <c r="Y297" s="273"/>
      <c r="Z297" s="273"/>
      <c r="AA297" s="273"/>
      <c r="AB297" s="273"/>
      <c r="AC297" s="273"/>
      <c r="AD297" s="273"/>
      <c r="AE297" s="273"/>
      <c r="AF297" s="273"/>
      <c r="AG297" s="273"/>
    </row>
    <row r="298" spans="1:33" ht="15.75" customHeight="1">
      <c r="A298" s="272"/>
      <c r="B298" s="272"/>
      <c r="C298" s="274"/>
      <c r="D298" s="275"/>
      <c r="E298" s="275"/>
      <c r="F298" s="275"/>
      <c r="G298" s="275"/>
      <c r="H298" s="275"/>
      <c r="I298" s="275"/>
      <c r="J298" s="275"/>
      <c r="K298" s="275"/>
      <c r="L298" s="275"/>
      <c r="M298" s="275"/>
      <c r="N298" s="275"/>
      <c r="O298" s="275"/>
      <c r="P298" s="273"/>
      <c r="Q298" s="273"/>
      <c r="R298" s="273"/>
      <c r="S298" s="273"/>
      <c r="T298" s="273"/>
      <c r="U298" s="273"/>
      <c r="V298" s="273"/>
      <c r="W298" s="273"/>
      <c r="X298" s="273"/>
      <c r="Y298" s="273"/>
      <c r="Z298" s="273"/>
      <c r="AA298" s="273"/>
      <c r="AB298" s="273"/>
      <c r="AC298" s="273"/>
      <c r="AD298" s="273"/>
      <c r="AE298" s="273"/>
      <c r="AF298" s="273"/>
      <c r="AG298" s="273"/>
    </row>
    <row r="299" spans="1:33" ht="15.75" customHeight="1">
      <c r="A299" s="272"/>
      <c r="B299" s="272"/>
      <c r="C299" s="274"/>
      <c r="D299" s="275"/>
      <c r="E299" s="275"/>
      <c r="F299" s="275"/>
      <c r="G299" s="275"/>
      <c r="H299" s="275"/>
      <c r="I299" s="275"/>
      <c r="J299" s="275"/>
      <c r="K299" s="275"/>
      <c r="L299" s="275"/>
      <c r="M299" s="275"/>
      <c r="N299" s="275"/>
      <c r="O299" s="275"/>
      <c r="P299" s="273"/>
      <c r="Q299" s="273"/>
      <c r="R299" s="273"/>
      <c r="S299" s="273"/>
      <c r="T299" s="273"/>
      <c r="U299" s="273"/>
      <c r="V299" s="273"/>
      <c r="W299" s="273"/>
      <c r="X299" s="273"/>
      <c r="Y299" s="273"/>
      <c r="Z299" s="273"/>
      <c r="AA299" s="273"/>
      <c r="AB299" s="273"/>
      <c r="AC299" s="273"/>
      <c r="AD299" s="273"/>
      <c r="AE299" s="273"/>
      <c r="AF299" s="273"/>
      <c r="AG299" s="273"/>
    </row>
    <row r="300" spans="1:33" ht="15.75" customHeight="1">
      <c r="A300" s="272"/>
      <c r="B300" s="272"/>
      <c r="C300" s="274"/>
      <c r="D300" s="275"/>
      <c r="E300" s="275"/>
      <c r="F300" s="275"/>
      <c r="G300" s="275"/>
      <c r="H300" s="275"/>
      <c r="I300" s="275"/>
      <c r="J300" s="275"/>
      <c r="K300" s="275"/>
      <c r="L300" s="275"/>
      <c r="M300" s="275"/>
      <c r="N300" s="275"/>
      <c r="O300" s="275"/>
      <c r="P300" s="273"/>
      <c r="Q300" s="273"/>
      <c r="R300" s="273"/>
      <c r="S300" s="273"/>
      <c r="T300" s="273"/>
      <c r="U300" s="273"/>
      <c r="V300" s="273"/>
      <c r="W300" s="273"/>
      <c r="X300" s="273"/>
      <c r="Y300" s="273"/>
      <c r="Z300" s="273"/>
      <c r="AA300" s="273"/>
      <c r="AB300" s="273"/>
      <c r="AC300" s="273"/>
      <c r="AD300" s="273"/>
      <c r="AE300" s="273"/>
      <c r="AF300" s="273"/>
      <c r="AG300" s="273"/>
    </row>
    <row r="301" spans="1:33" ht="15.75" customHeight="1">
      <c r="A301" s="272"/>
      <c r="B301" s="272"/>
      <c r="C301" s="274"/>
      <c r="D301" s="275"/>
      <c r="E301" s="275"/>
      <c r="F301" s="275"/>
      <c r="G301" s="275"/>
      <c r="H301" s="275"/>
      <c r="I301" s="275"/>
      <c r="J301" s="275"/>
      <c r="K301" s="275"/>
      <c r="L301" s="275"/>
      <c r="M301" s="275"/>
      <c r="N301" s="275"/>
      <c r="O301" s="275"/>
      <c r="P301" s="273"/>
      <c r="Q301" s="273"/>
      <c r="R301" s="273"/>
      <c r="S301" s="273"/>
      <c r="T301" s="273"/>
      <c r="U301" s="273"/>
      <c r="V301" s="273"/>
      <c r="W301" s="273"/>
      <c r="X301" s="273"/>
      <c r="Y301" s="273"/>
      <c r="Z301" s="273"/>
      <c r="AA301" s="273"/>
      <c r="AB301" s="273"/>
      <c r="AC301" s="273"/>
      <c r="AD301" s="273"/>
      <c r="AE301" s="273"/>
      <c r="AF301" s="273"/>
      <c r="AG301" s="273"/>
    </row>
    <row r="302" spans="1:33" ht="15.75" customHeight="1">
      <c r="A302" s="272"/>
      <c r="B302" s="272"/>
      <c r="C302" s="274"/>
      <c r="D302" s="275"/>
      <c r="E302" s="275"/>
      <c r="F302" s="275"/>
      <c r="G302" s="275"/>
      <c r="H302" s="275"/>
      <c r="I302" s="275"/>
      <c r="J302" s="275"/>
      <c r="K302" s="275"/>
      <c r="L302" s="275"/>
      <c r="M302" s="275"/>
      <c r="N302" s="275"/>
      <c r="O302" s="275"/>
      <c r="P302" s="273"/>
      <c r="Q302" s="273"/>
      <c r="R302" s="273"/>
      <c r="S302" s="273"/>
      <c r="T302" s="273"/>
      <c r="U302" s="273"/>
      <c r="V302" s="273"/>
      <c r="W302" s="273"/>
      <c r="X302" s="273"/>
      <c r="Y302" s="273"/>
      <c r="Z302" s="273"/>
      <c r="AA302" s="273"/>
      <c r="AB302" s="273"/>
      <c r="AC302" s="273"/>
      <c r="AD302" s="273"/>
      <c r="AE302" s="273"/>
      <c r="AF302" s="273"/>
      <c r="AG302" s="273"/>
    </row>
    <row r="303" spans="1:33" ht="15.75" customHeight="1">
      <c r="A303" s="272"/>
      <c r="B303" s="272"/>
      <c r="C303" s="274"/>
      <c r="D303" s="275"/>
      <c r="E303" s="275"/>
      <c r="F303" s="275"/>
      <c r="G303" s="275"/>
      <c r="H303" s="275"/>
      <c r="I303" s="275"/>
      <c r="J303" s="275"/>
      <c r="K303" s="275"/>
      <c r="L303" s="275"/>
      <c r="M303" s="275"/>
      <c r="N303" s="275"/>
      <c r="O303" s="275"/>
      <c r="P303" s="273"/>
      <c r="Q303" s="273"/>
      <c r="R303" s="273"/>
      <c r="S303" s="273"/>
      <c r="T303" s="273"/>
      <c r="U303" s="273"/>
      <c r="V303" s="273"/>
      <c r="W303" s="273"/>
      <c r="X303" s="273"/>
      <c r="Y303" s="273"/>
      <c r="Z303" s="273"/>
      <c r="AA303" s="273"/>
      <c r="AB303" s="273"/>
      <c r="AC303" s="273"/>
      <c r="AD303" s="273"/>
      <c r="AE303" s="273"/>
      <c r="AF303" s="273"/>
      <c r="AG303" s="273"/>
    </row>
    <row r="304" spans="1:33" ht="15.75" customHeight="1">
      <c r="A304" s="272"/>
      <c r="B304" s="272"/>
      <c r="C304" s="274"/>
      <c r="D304" s="275"/>
      <c r="E304" s="275"/>
      <c r="F304" s="275"/>
      <c r="G304" s="275"/>
      <c r="H304" s="275"/>
      <c r="I304" s="275"/>
      <c r="J304" s="275"/>
      <c r="K304" s="275"/>
      <c r="L304" s="275"/>
      <c r="M304" s="275"/>
      <c r="N304" s="275"/>
      <c r="O304" s="275"/>
      <c r="P304" s="273"/>
      <c r="Q304" s="273"/>
      <c r="R304" s="273"/>
      <c r="S304" s="273"/>
      <c r="T304" s="273"/>
      <c r="U304" s="273"/>
      <c r="V304" s="273"/>
      <c r="W304" s="273"/>
      <c r="X304" s="273"/>
      <c r="Y304" s="273"/>
      <c r="Z304" s="273"/>
      <c r="AA304" s="273"/>
      <c r="AB304" s="273"/>
      <c r="AC304" s="273"/>
      <c r="AD304" s="273"/>
      <c r="AE304" s="273"/>
      <c r="AF304" s="273"/>
      <c r="AG304" s="273"/>
    </row>
    <row r="305" spans="1:33" ht="15.75" customHeight="1">
      <c r="A305" s="272"/>
      <c r="B305" s="272"/>
      <c r="C305" s="274"/>
      <c r="D305" s="275"/>
      <c r="E305" s="275"/>
      <c r="F305" s="275"/>
      <c r="G305" s="275"/>
      <c r="H305" s="275"/>
      <c r="I305" s="275"/>
      <c r="J305" s="275"/>
      <c r="K305" s="275"/>
      <c r="L305" s="275"/>
      <c r="M305" s="275"/>
      <c r="N305" s="275"/>
      <c r="O305" s="275"/>
      <c r="P305" s="273"/>
      <c r="Q305" s="273"/>
      <c r="R305" s="273"/>
      <c r="S305" s="273"/>
      <c r="T305" s="273"/>
      <c r="U305" s="273"/>
      <c r="V305" s="273"/>
      <c r="W305" s="273"/>
      <c r="X305" s="273"/>
      <c r="Y305" s="273"/>
      <c r="Z305" s="273"/>
      <c r="AA305" s="273"/>
      <c r="AB305" s="273"/>
      <c r="AC305" s="273"/>
      <c r="AD305" s="273"/>
      <c r="AE305" s="273"/>
      <c r="AF305" s="273"/>
      <c r="AG305" s="273"/>
    </row>
    <row r="306" spans="1:33" ht="15.75" customHeight="1">
      <c r="A306" s="272"/>
      <c r="B306" s="272"/>
      <c r="C306" s="274"/>
      <c r="D306" s="275"/>
      <c r="E306" s="275"/>
      <c r="F306" s="275"/>
      <c r="G306" s="275"/>
      <c r="H306" s="275"/>
      <c r="I306" s="275"/>
      <c r="J306" s="275"/>
      <c r="K306" s="275"/>
      <c r="L306" s="275"/>
      <c r="M306" s="275"/>
      <c r="N306" s="275"/>
      <c r="O306" s="275"/>
      <c r="P306" s="273"/>
      <c r="Q306" s="273"/>
      <c r="R306" s="273"/>
      <c r="S306" s="273"/>
      <c r="T306" s="273"/>
      <c r="U306" s="273"/>
      <c r="V306" s="273"/>
      <c r="W306" s="273"/>
      <c r="X306" s="273"/>
      <c r="Y306" s="273"/>
      <c r="Z306" s="273"/>
      <c r="AA306" s="273"/>
      <c r="AB306" s="273"/>
      <c r="AC306" s="273"/>
      <c r="AD306" s="273"/>
      <c r="AE306" s="273"/>
      <c r="AF306" s="273"/>
      <c r="AG306" s="273"/>
    </row>
    <row r="307" spans="1:33" ht="15.75" customHeight="1">
      <c r="A307" s="272"/>
      <c r="B307" s="272"/>
      <c r="C307" s="274"/>
      <c r="D307" s="275"/>
      <c r="E307" s="275"/>
      <c r="F307" s="275"/>
      <c r="G307" s="275"/>
      <c r="H307" s="275"/>
      <c r="I307" s="275"/>
      <c r="J307" s="275"/>
      <c r="K307" s="275"/>
      <c r="L307" s="275"/>
      <c r="M307" s="275"/>
      <c r="N307" s="275"/>
      <c r="O307" s="275"/>
      <c r="P307" s="273"/>
      <c r="Q307" s="273"/>
      <c r="R307" s="273"/>
      <c r="S307" s="273"/>
      <c r="T307" s="273"/>
      <c r="U307" s="273"/>
      <c r="V307" s="273"/>
      <c r="W307" s="273"/>
      <c r="X307" s="273"/>
      <c r="Y307" s="273"/>
      <c r="Z307" s="273"/>
      <c r="AA307" s="273"/>
      <c r="AB307" s="273"/>
      <c r="AC307" s="273"/>
      <c r="AD307" s="273"/>
      <c r="AE307" s="273"/>
      <c r="AF307" s="273"/>
      <c r="AG307" s="273"/>
    </row>
    <row r="308" spans="1:33" ht="15.75" customHeight="1">
      <c r="A308" s="272"/>
      <c r="B308" s="272"/>
      <c r="C308" s="274"/>
      <c r="D308" s="275"/>
      <c r="E308" s="275"/>
      <c r="F308" s="275"/>
      <c r="G308" s="275"/>
      <c r="H308" s="275"/>
      <c r="I308" s="275"/>
      <c r="J308" s="275"/>
      <c r="K308" s="275"/>
      <c r="L308" s="275"/>
      <c r="M308" s="275"/>
      <c r="N308" s="275"/>
      <c r="O308" s="275"/>
      <c r="P308" s="273"/>
      <c r="Q308" s="273"/>
      <c r="R308" s="273"/>
      <c r="S308" s="273"/>
      <c r="T308" s="273"/>
      <c r="U308" s="273"/>
      <c r="V308" s="273"/>
      <c r="W308" s="273"/>
      <c r="X308" s="273"/>
      <c r="Y308" s="273"/>
      <c r="Z308" s="273"/>
      <c r="AA308" s="273"/>
      <c r="AB308" s="273"/>
      <c r="AC308" s="273"/>
      <c r="AD308" s="273"/>
      <c r="AE308" s="273"/>
      <c r="AF308" s="273"/>
      <c r="AG308" s="273"/>
    </row>
    <row r="309" spans="1:33" ht="15.75" customHeight="1">
      <c r="A309" s="272"/>
      <c r="B309" s="272"/>
      <c r="C309" s="274"/>
      <c r="D309" s="275"/>
      <c r="E309" s="275"/>
      <c r="F309" s="275"/>
      <c r="G309" s="275"/>
      <c r="H309" s="275"/>
      <c r="I309" s="275"/>
      <c r="J309" s="275"/>
      <c r="K309" s="275"/>
      <c r="L309" s="275"/>
      <c r="M309" s="275"/>
      <c r="N309" s="275"/>
      <c r="O309" s="275"/>
      <c r="P309" s="273"/>
      <c r="Q309" s="273"/>
      <c r="R309" s="273"/>
      <c r="S309" s="273"/>
      <c r="T309" s="273"/>
      <c r="U309" s="273"/>
      <c r="V309" s="273"/>
      <c r="W309" s="273"/>
      <c r="X309" s="273"/>
      <c r="Y309" s="273"/>
      <c r="Z309" s="273"/>
      <c r="AA309" s="273"/>
      <c r="AB309" s="273"/>
      <c r="AC309" s="273"/>
      <c r="AD309" s="273"/>
      <c r="AE309" s="273"/>
      <c r="AF309" s="273"/>
      <c r="AG309" s="273"/>
    </row>
    <row r="310" spans="1:33" ht="15.75" customHeight="1">
      <c r="A310" s="272"/>
      <c r="B310" s="272"/>
      <c r="C310" s="274"/>
      <c r="D310" s="275"/>
      <c r="E310" s="275"/>
      <c r="F310" s="275"/>
      <c r="G310" s="275"/>
      <c r="H310" s="275"/>
      <c r="I310" s="275"/>
      <c r="J310" s="275"/>
      <c r="K310" s="275"/>
      <c r="L310" s="275"/>
      <c r="M310" s="275"/>
      <c r="N310" s="275"/>
      <c r="O310" s="275"/>
      <c r="P310" s="273"/>
      <c r="Q310" s="273"/>
      <c r="R310" s="273"/>
      <c r="S310" s="273"/>
      <c r="T310" s="273"/>
      <c r="U310" s="273"/>
      <c r="V310" s="273"/>
      <c r="W310" s="273"/>
      <c r="X310" s="273"/>
      <c r="Y310" s="273"/>
      <c r="Z310" s="273"/>
      <c r="AA310" s="273"/>
      <c r="AB310" s="273"/>
      <c r="AC310" s="273"/>
      <c r="AD310" s="273"/>
      <c r="AE310" s="273"/>
      <c r="AF310" s="273"/>
      <c r="AG310" s="273"/>
    </row>
    <row r="311" spans="1:33" ht="15.75" customHeight="1">
      <c r="A311" s="272"/>
      <c r="B311" s="272"/>
      <c r="C311" s="274"/>
      <c r="D311" s="275"/>
      <c r="E311" s="275"/>
      <c r="F311" s="275"/>
      <c r="G311" s="275"/>
      <c r="H311" s="275"/>
      <c r="I311" s="275"/>
      <c r="J311" s="275"/>
      <c r="K311" s="275"/>
      <c r="L311" s="275"/>
      <c r="M311" s="275"/>
      <c r="N311" s="275"/>
      <c r="O311" s="275"/>
      <c r="P311" s="273"/>
      <c r="Q311" s="273"/>
      <c r="R311" s="273"/>
      <c r="S311" s="273"/>
      <c r="T311" s="273"/>
      <c r="U311" s="273"/>
      <c r="V311" s="273"/>
      <c r="W311" s="273"/>
      <c r="X311" s="273"/>
      <c r="Y311" s="273"/>
      <c r="Z311" s="273"/>
      <c r="AA311" s="273"/>
      <c r="AB311" s="273"/>
      <c r="AC311" s="273"/>
      <c r="AD311" s="273"/>
      <c r="AE311" s="273"/>
      <c r="AF311" s="273"/>
      <c r="AG311" s="273"/>
    </row>
    <row r="312" spans="1:33" ht="15.75" customHeight="1">
      <c r="A312" s="272"/>
      <c r="B312" s="272"/>
      <c r="C312" s="274"/>
      <c r="D312" s="275"/>
      <c r="E312" s="275"/>
      <c r="F312" s="275"/>
      <c r="G312" s="275"/>
      <c r="H312" s="275"/>
      <c r="I312" s="275"/>
      <c r="J312" s="275"/>
      <c r="K312" s="275"/>
      <c r="L312" s="275"/>
      <c r="M312" s="275"/>
      <c r="N312" s="275"/>
      <c r="O312" s="275"/>
      <c r="P312" s="273"/>
      <c r="Q312" s="273"/>
      <c r="R312" s="273"/>
      <c r="S312" s="273"/>
      <c r="T312" s="273"/>
      <c r="U312" s="273"/>
      <c r="V312" s="273"/>
      <c r="W312" s="273"/>
      <c r="X312" s="273"/>
      <c r="Y312" s="273"/>
      <c r="Z312" s="273"/>
      <c r="AA312" s="273"/>
      <c r="AB312" s="273"/>
      <c r="AC312" s="273"/>
      <c r="AD312" s="273"/>
      <c r="AE312" s="273"/>
      <c r="AF312" s="273"/>
      <c r="AG312" s="273"/>
    </row>
    <row r="313" spans="1:33" ht="15.75" customHeight="1">
      <c r="A313" s="272"/>
      <c r="B313" s="272"/>
      <c r="C313" s="274"/>
      <c r="D313" s="275"/>
      <c r="E313" s="275"/>
      <c r="F313" s="275"/>
      <c r="G313" s="275"/>
      <c r="H313" s="275"/>
      <c r="I313" s="275"/>
      <c r="J313" s="275"/>
      <c r="K313" s="275"/>
      <c r="L313" s="275"/>
      <c r="M313" s="275"/>
      <c r="N313" s="275"/>
      <c r="O313" s="275"/>
      <c r="P313" s="273"/>
      <c r="Q313" s="273"/>
      <c r="R313" s="273"/>
      <c r="S313" s="273"/>
      <c r="T313" s="273"/>
      <c r="U313" s="273"/>
      <c r="V313" s="273"/>
      <c r="W313" s="273"/>
      <c r="X313" s="273"/>
      <c r="Y313" s="273"/>
      <c r="Z313" s="273"/>
      <c r="AA313" s="273"/>
      <c r="AB313" s="273"/>
      <c r="AC313" s="273"/>
      <c r="AD313" s="273"/>
      <c r="AE313" s="273"/>
      <c r="AF313" s="273"/>
      <c r="AG313" s="273"/>
    </row>
    <row r="314" spans="1:33" ht="15.75" customHeight="1">
      <c r="A314" s="272"/>
      <c r="B314" s="272"/>
      <c r="C314" s="274"/>
      <c r="D314" s="275"/>
      <c r="E314" s="275"/>
      <c r="F314" s="275"/>
      <c r="G314" s="275"/>
      <c r="H314" s="275"/>
      <c r="I314" s="275"/>
      <c r="J314" s="275"/>
      <c r="K314" s="275"/>
      <c r="L314" s="275"/>
      <c r="M314" s="275"/>
      <c r="N314" s="275"/>
      <c r="O314" s="275"/>
      <c r="P314" s="273"/>
      <c r="Q314" s="273"/>
      <c r="R314" s="273"/>
      <c r="S314" s="273"/>
      <c r="T314" s="273"/>
      <c r="U314" s="273"/>
      <c r="V314" s="273"/>
      <c r="W314" s="273"/>
      <c r="X314" s="273"/>
      <c r="Y314" s="273"/>
      <c r="Z314" s="273"/>
      <c r="AA314" s="273"/>
      <c r="AB314" s="273"/>
      <c r="AC314" s="273"/>
      <c r="AD314" s="273"/>
      <c r="AE314" s="273"/>
      <c r="AF314" s="273"/>
      <c r="AG314" s="273"/>
    </row>
    <row r="315" spans="1:33" ht="15.75" customHeight="1">
      <c r="A315" s="272"/>
      <c r="B315" s="272"/>
      <c r="C315" s="274"/>
      <c r="D315" s="275"/>
      <c r="E315" s="275"/>
      <c r="F315" s="275"/>
      <c r="G315" s="275"/>
      <c r="H315" s="275"/>
      <c r="I315" s="275"/>
      <c r="J315" s="275"/>
      <c r="K315" s="275"/>
      <c r="L315" s="275"/>
      <c r="M315" s="275"/>
      <c r="N315" s="275"/>
      <c r="O315" s="275"/>
      <c r="P315" s="273"/>
      <c r="Q315" s="273"/>
      <c r="R315" s="273"/>
      <c r="S315" s="273"/>
      <c r="T315" s="273"/>
      <c r="U315" s="273"/>
      <c r="V315" s="273"/>
      <c r="W315" s="273"/>
      <c r="X315" s="273"/>
      <c r="Y315" s="273"/>
      <c r="Z315" s="273"/>
      <c r="AA315" s="273"/>
      <c r="AB315" s="273"/>
      <c r="AC315" s="273"/>
      <c r="AD315" s="273"/>
      <c r="AE315" s="273"/>
      <c r="AF315" s="273"/>
      <c r="AG315" s="273"/>
    </row>
    <row r="316" spans="1:33" ht="15.75" customHeight="1">
      <c r="A316" s="272"/>
      <c r="B316" s="272"/>
      <c r="C316" s="274"/>
      <c r="D316" s="275"/>
      <c r="E316" s="275"/>
      <c r="F316" s="275"/>
      <c r="G316" s="275"/>
      <c r="H316" s="275"/>
      <c r="I316" s="275"/>
      <c r="J316" s="275"/>
      <c r="K316" s="275"/>
      <c r="L316" s="275"/>
      <c r="M316" s="275"/>
      <c r="N316" s="275"/>
      <c r="O316" s="275"/>
      <c r="P316" s="273"/>
      <c r="Q316" s="273"/>
      <c r="R316" s="273"/>
      <c r="S316" s="273"/>
      <c r="T316" s="273"/>
      <c r="U316" s="273"/>
      <c r="V316" s="273"/>
      <c r="W316" s="273"/>
      <c r="X316" s="273"/>
      <c r="Y316" s="273"/>
      <c r="Z316" s="273"/>
      <c r="AA316" s="273"/>
      <c r="AB316" s="273"/>
      <c r="AC316" s="273"/>
      <c r="AD316" s="273"/>
      <c r="AE316" s="273"/>
      <c r="AF316" s="273"/>
      <c r="AG316" s="273"/>
    </row>
    <row r="317" spans="1:33" ht="15.75" customHeight="1">
      <c r="A317" s="272"/>
      <c r="B317" s="272"/>
      <c r="C317" s="274"/>
      <c r="D317" s="275"/>
      <c r="E317" s="275"/>
      <c r="F317" s="275"/>
      <c r="G317" s="275"/>
      <c r="H317" s="275"/>
      <c r="I317" s="275"/>
      <c r="J317" s="275"/>
      <c r="K317" s="275"/>
      <c r="L317" s="275"/>
      <c r="M317" s="275"/>
      <c r="N317" s="275"/>
      <c r="O317" s="275"/>
      <c r="P317" s="273"/>
      <c r="Q317" s="273"/>
      <c r="R317" s="273"/>
      <c r="S317" s="273"/>
      <c r="T317" s="273"/>
      <c r="U317" s="273"/>
      <c r="V317" s="273"/>
      <c r="W317" s="273"/>
      <c r="X317" s="273"/>
      <c r="Y317" s="273"/>
      <c r="Z317" s="273"/>
      <c r="AA317" s="273"/>
      <c r="AB317" s="273"/>
      <c r="AC317" s="273"/>
      <c r="AD317" s="273"/>
      <c r="AE317" s="273"/>
      <c r="AF317" s="273"/>
      <c r="AG317" s="273"/>
    </row>
    <row r="318" spans="1:33" ht="15.75" customHeight="1">
      <c r="A318" s="272"/>
      <c r="B318" s="272"/>
      <c r="C318" s="274"/>
      <c r="D318" s="275"/>
      <c r="E318" s="275"/>
      <c r="F318" s="275"/>
      <c r="G318" s="275"/>
      <c r="H318" s="275"/>
      <c r="I318" s="275"/>
      <c r="J318" s="275"/>
      <c r="K318" s="275"/>
      <c r="L318" s="275"/>
      <c r="M318" s="275"/>
      <c r="N318" s="275"/>
      <c r="O318" s="275"/>
      <c r="P318" s="273"/>
      <c r="Q318" s="273"/>
      <c r="R318" s="273"/>
      <c r="S318" s="273"/>
      <c r="T318" s="273"/>
      <c r="U318" s="273"/>
      <c r="V318" s="273"/>
      <c r="W318" s="273"/>
      <c r="X318" s="273"/>
      <c r="Y318" s="273"/>
      <c r="Z318" s="273"/>
      <c r="AA318" s="273"/>
      <c r="AB318" s="273"/>
      <c r="AC318" s="273"/>
      <c r="AD318" s="273"/>
      <c r="AE318" s="273"/>
      <c r="AF318" s="273"/>
      <c r="AG318" s="273"/>
    </row>
    <row r="319" spans="1:33" ht="15.75" customHeight="1">
      <c r="A319" s="272"/>
      <c r="B319" s="272"/>
      <c r="C319" s="274"/>
      <c r="D319" s="275"/>
      <c r="E319" s="275"/>
      <c r="F319" s="275"/>
      <c r="G319" s="275"/>
      <c r="H319" s="275"/>
      <c r="I319" s="275"/>
      <c r="J319" s="275"/>
      <c r="K319" s="275"/>
      <c r="L319" s="275"/>
      <c r="M319" s="275"/>
      <c r="N319" s="275"/>
      <c r="O319" s="275"/>
      <c r="P319" s="273"/>
      <c r="Q319" s="273"/>
      <c r="R319" s="273"/>
      <c r="S319" s="273"/>
      <c r="T319" s="273"/>
      <c r="U319" s="273"/>
      <c r="V319" s="273"/>
      <c r="W319" s="273"/>
      <c r="X319" s="273"/>
      <c r="Y319" s="273"/>
      <c r="Z319" s="273"/>
      <c r="AA319" s="273"/>
      <c r="AB319" s="273"/>
      <c r="AC319" s="273"/>
      <c r="AD319" s="273"/>
      <c r="AE319" s="273"/>
      <c r="AF319" s="273"/>
      <c r="AG319" s="273"/>
    </row>
    <row r="320" spans="1:33" ht="15.75" customHeight="1">
      <c r="A320" s="272"/>
      <c r="B320" s="272"/>
      <c r="C320" s="274"/>
      <c r="D320" s="275"/>
      <c r="E320" s="275"/>
      <c r="F320" s="275"/>
      <c r="G320" s="275"/>
      <c r="H320" s="275"/>
      <c r="I320" s="275"/>
      <c r="J320" s="275"/>
      <c r="K320" s="275"/>
      <c r="L320" s="275"/>
      <c r="M320" s="275"/>
      <c r="N320" s="275"/>
      <c r="O320" s="275"/>
      <c r="P320" s="273"/>
      <c r="Q320" s="273"/>
      <c r="R320" s="273"/>
      <c r="S320" s="273"/>
      <c r="T320" s="273"/>
      <c r="U320" s="273"/>
      <c r="V320" s="273"/>
      <c r="W320" s="273"/>
      <c r="X320" s="273"/>
      <c r="Y320" s="273"/>
      <c r="Z320" s="273"/>
      <c r="AA320" s="273"/>
      <c r="AB320" s="273"/>
      <c r="AC320" s="273"/>
      <c r="AD320" s="273"/>
      <c r="AE320" s="273"/>
      <c r="AF320" s="273"/>
      <c r="AG320" s="273"/>
    </row>
    <row r="321" spans="1:33" ht="15.75" customHeight="1">
      <c r="A321" s="272"/>
      <c r="B321" s="272"/>
      <c r="C321" s="274"/>
      <c r="D321" s="275"/>
      <c r="E321" s="275"/>
      <c r="F321" s="275"/>
      <c r="G321" s="275"/>
      <c r="H321" s="275"/>
      <c r="I321" s="275"/>
      <c r="J321" s="275"/>
      <c r="K321" s="275"/>
      <c r="L321" s="275"/>
      <c r="M321" s="275"/>
      <c r="N321" s="275"/>
      <c r="O321" s="275"/>
      <c r="P321" s="273"/>
      <c r="Q321" s="273"/>
      <c r="R321" s="273"/>
      <c r="S321" s="273"/>
      <c r="T321" s="273"/>
      <c r="U321" s="273"/>
      <c r="V321" s="273"/>
      <c r="W321" s="273"/>
      <c r="X321" s="273"/>
      <c r="Y321" s="273"/>
      <c r="Z321" s="273"/>
      <c r="AA321" s="273"/>
      <c r="AB321" s="273"/>
      <c r="AC321" s="273"/>
      <c r="AD321" s="273"/>
      <c r="AE321" s="273"/>
      <c r="AF321" s="273"/>
      <c r="AG321" s="273"/>
    </row>
    <row r="322" spans="1:33" ht="15.75" customHeight="1">
      <c r="A322" s="272"/>
      <c r="B322" s="272"/>
      <c r="C322" s="274"/>
      <c r="D322" s="275"/>
      <c r="E322" s="275"/>
      <c r="F322" s="275"/>
      <c r="G322" s="275"/>
      <c r="H322" s="275"/>
      <c r="I322" s="275"/>
      <c r="J322" s="275"/>
      <c r="K322" s="275"/>
      <c r="L322" s="275"/>
      <c r="M322" s="275"/>
      <c r="N322" s="275"/>
      <c r="O322" s="275"/>
      <c r="P322" s="273"/>
      <c r="Q322" s="273"/>
      <c r="R322" s="273"/>
      <c r="S322" s="273"/>
      <c r="T322" s="273"/>
      <c r="U322" s="273"/>
      <c r="V322" s="273"/>
      <c r="W322" s="273"/>
      <c r="X322" s="273"/>
      <c r="Y322" s="273"/>
      <c r="Z322" s="273"/>
      <c r="AA322" s="273"/>
      <c r="AB322" s="273"/>
      <c r="AC322" s="273"/>
      <c r="AD322" s="273"/>
      <c r="AE322" s="273"/>
      <c r="AF322" s="273"/>
      <c r="AG322" s="273"/>
    </row>
    <row r="323" spans="1:33" ht="15.75" customHeight="1">
      <c r="A323" s="272"/>
      <c r="B323" s="272"/>
      <c r="C323" s="274"/>
      <c r="D323" s="275"/>
      <c r="E323" s="275"/>
      <c r="F323" s="275"/>
      <c r="G323" s="275"/>
      <c r="H323" s="275"/>
      <c r="I323" s="275"/>
      <c r="J323" s="275"/>
      <c r="K323" s="275"/>
      <c r="L323" s="275"/>
      <c r="M323" s="275"/>
      <c r="N323" s="275"/>
      <c r="O323" s="275"/>
      <c r="P323" s="273"/>
      <c r="Q323" s="273"/>
      <c r="R323" s="273"/>
      <c r="S323" s="273"/>
      <c r="T323" s="273"/>
      <c r="U323" s="273"/>
      <c r="V323" s="273"/>
      <c r="W323" s="273"/>
      <c r="X323" s="273"/>
      <c r="Y323" s="273"/>
      <c r="Z323" s="273"/>
      <c r="AA323" s="273"/>
      <c r="AB323" s="273"/>
      <c r="AC323" s="273"/>
      <c r="AD323" s="273"/>
      <c r="AE323" s="273"/>
      <c r="AF323" s="273"/>
      <c r="AG323" s="273"/>
    </row>
    <row r="324" spans="1:33" ht="15.75" customHeight="1">
      <c r="A324" s="272"/>
      <c r="B324" s="272"/>
      <c r="C324" s="274"/>
      <c r="D324" s="275"/>
      <c r="E324" s="275"/>
      <c r="F324" s="275"/>
      <c r="G324" s="275"/>
      <c r="H324" s="275"/>
      <c r="I324" s="275"/>
      <c r="J324" s="275"/>
      <c r="K324" s="275"/>
      <c r="L324" s="275"/>
      <c r="M324" s="275"/>
      <c r="N324" s="275"/>
      <c r="O324" s="275"/>
      <c r="P324" s="273"/>
      <c r="Q324" s="273"/>
      <c r="R324" s="273"/>
      <c r="S324" s="273"/>
      <c r="T324" s="273"/>
      <c r="U324" s="273"/>
      <c r="V324" s="273"/>
      <c r="W324" s="273"/>
      <c r="X324" s="273"/>
      <c r="Y324" s="273"/>
      <c r="Z324" s="273"/>
      <c r="AA324" s="273"/>
      <c r="AB324" s="273"/>
      <c r="AC324" s="273"/>
      <c r="AD324" s="273"/>
      <c r="AE324" s="273"/>
      <c r="AF324" s="273"/>
      <c r="AG324" s="273"/>
    </row>
    <row r="325" spans="1:33" ht="15.75" customHeight="1">
      <c r="A325" s="272"/>
      <c r="B325" s="272"/>
      <c r="C325" s="274"/>
      <c r="D325" s="275"/>
      <c r="E325" s="275"/>
      <c r="F325" s="275"/>
      <c r="G325" s="275"/>
      <c r="H325" s="275"/>
      <c r="I325" s="275"/>
      <c r="J325" s="275"/>
      <c r="K325" s="275"/>
      <c r="L325" s="275"/>
      <c r="M325" s="275"/>
      <c r="N325" s="275"/>
      <c r="O325" s="275"/>
      <c r="P325" s="273"/>
      <c r="Q325" s="273"/>
      <c r="R325" s="273"/>
      <c r="S325" s="273"/>
      <c r="T325" s="273"/>
      <c r="U325" s="273"/>
      <c r="V325" s="273"/>
      <c r="W325" s="273"/>
      <c r="X325" s="273"/>
      <c r="Y325" s="273"/>
      <c r="Z325" s="273"/>
      <c r="AA325" s="273"/>
      <c r="AB325" s="273"/>
      <c r="AC325" s="273"/>
      <c r="AD325" s="273"/>
      <c r="AE325" s="273"/>
      <c r="AF325" s="273"/>
      <c r="AG325" s="273"/>
    </row>
    <row r="326" spans="1:33" ht="15.75" customHeight="1">
      <c r="A326" s="272"/>
      <c r="B326" s="272"/>
      <c r="C326" s="274"/>
      <c r="D326" s="275"/>
      <c r="E326" s="275"/>
      <c r="F326" s="275"/>
      <c r="G326" s="275"/>
      <c r="H326" s="275"/>
      <c r="I326" s="275"/>
      <c r="J326" s="275"/>
      <c r="K326" s="275"/>
      <c r="L326" s="275"/>
      <c r="M326" s="275"/>
      <c r="N326" s="275"/>
      <c r="O326" s="275"/>
      <c r="P326" s="273"/>
      <c r="Q326" s="273"/>
      <c r="R326" s="273"/>
      <c r="S326" s="273"/>
      <c r="T326" s="273"/>
      <c r="U326" s="273"/>
      <c r="V326" s="273"/>
      <c r="W326" s="273"/>
      <c r="X326" s="273"/>
      <c r="Y326" s="273"/>
      <c r="Z326" s="273"/>
      <c r="AA326" s="273"/>
      <c r="AB326" s="273"/>
      <c r="AC326" s="273"/>
      <c r="AD326" s="273"/>
      <c r="AE326" s="273"/>
      <c r="AF326" s="273"/>
      <c r="AG326" s="273"/>
    </row>
    <row r="327" spans="1:33" ht="15.75" customHeight="1">
      <c r="A327" s="272"/>
      <c r="B327" s="272"/>
      <c r="C327" s="274"/>
      <c r="D327" s="275"/>
      <c r="E327" s="275"/>
      <c r="F327" s="275"/>
      <c r="G327" s="275"/>
      <c r="H327" s="275"/>
      <c r="I327" s="275"/>
      <c r="J327" s="275"/>
      <c r="K327" s="275"/>
      <c r="L327" s="275"/>
      <c r="M327" s="275"/>
      <c r="N327" s="275"/>
      <c r="O327" s="275"/>
      <c r="P327" s="273"/>
      <c r="Q327" s="273"/>
      <c r="R327" s="273"/>
      <c r="S327" s="273"/>
      <c r="T327" s="273"/>
      <c r="U327" s="273"/>
      <c r="V327" s="273"/>
      <c r="W327" s="273"/>
      <c r="X327" s="273"/>
      <c r="Y327" s="273"/>
      <c r="Z327" s="273"/>
      <c r="AA327" s="273"/>
      <c r="AB327" s="273"/>
      <c r="AC327" s="273"/>
      <c r="AD327" s="273"/>
      <c r="AE327" s="273"/>
      <c r="AF327" s="273"/>
      <c r="AG327" s="273"/>
    </row>
    <row r="328" spans="1:33" ht="15.75" customHeight="1">
      <c r="A328" s="272"/>
      <c r="B328" s="272"/>
      <c r="C328" s="274"/>
      <c r="D328" s="275"/>
      <c r="E328" s="275"/>
      <c r="F328" s="275"/>
      <c r="G328" s="275"/>
      <c r="H328" s="275"/>
      <c r="I328" s="275"/>
      <c r="J328" s="275"/>
      <c r="K328" s="275"/>
      <c r="L328" s="275"/>
      <c r="M328" s="275"/>
      <c r="N328" s="275"/>
      <c r="O328" s="275"/>
      <c r="P328" s="273"/>
      <c r="Q328" s="273"/>
      <c r="R328" s="273"/>
      <c r="S328" s="273"/>
      <c r="T328" s="273"/>
      <c r="U328" s="273"/>
      <c r="V328" s="273"/>
      <c r="W328" s="273"/>
      <c r="X328" s="273"/>
      <c r="Y328" s="273"/>
      <c r="Z328" s="273"/>
      <c r="AA328" s="273"/>
      <c r="AB328" s="273"/>
      <c r="AC328" s="273"/>
      <c r="AD328" s="273"/>
      <c r="AE328" s="273"/>
      <c r="AF328" s="273"/>
      <c r="AG328" s="273"/>
    </row>
    <row r="329" spans="1:33" ht="15.75" customHeight="1">
      <c r="A329" s="272"/>
      <c r="B329" s="272"/>
      <c r="C329" s="274"/>
      <c r="D329" s="275"/>
      <c r="E329" s="275"/>
      <c r="F329" s="275"/>
      <c r="G329" s="275"/>
      <c r="H329" s="275"/>
      <c r="I329" s="275"/>
      <c r="J329" s="275"/>
      <c r="K329" s="275"/>
      <c r="L329" s="275"/>
      <c r="M329" s="275"/>
      <c r="N329" s="275"/>
      <c r="O329" s="275"/>
      <c r="P329" s="273"/>
      <c r="Q329" s="273"/>
      <c r="R329" s="273"/>
      <c r="S329" s="273"/>
      <c r="T329" s="273"/>
      <c r="U329" s="273"/>
      <c r="V329" s="273"/>
      <c r="W329" s="273"/>
      <c r="X329" s="273"/>
      <c r="Y329" s="273"/>
      <c r="Z329" s="273"/>
      <c r="AA329" s="273"/>
      <c r="AB329" s="273"/>
      <c r="AC329" s="273"/>
      <c r="AD329" s="273"/>
      <c r="AE329" s="273"/>
      <c r="AF329" s="273"/>
      <c r="AG329" s="273"/>
    </row>
    <row r="330" spans="1:33" ht="15.75" customHeight="1">
      <c r="A330" s="272"/>
      <c r="B330" s="272"/>
      <c r="C330" s="274"/>
      <c r="D330" s="275"/>
      <c r="E330" s="275"/>
      <c r="F330" s="275"/>
      <c r="G330" s="275"/>
      <c r="H330" s="275"/>
      <c r="I330" s="275"/>
      <c r="J330" s="275"/>
      <c r="K330" s="275"/>
      <c r="L330" s="275"/>
      <c r="M330" s="275"/>
      <c r="N330" s="275"/>
      <c r="O330" s="275"/>
      <c r="P330" s="273"/>
      <c r="Q330" s="273"/>
      <c r="R330" s="273"/>
      <c r="S330" s="273"/>
      <c r="T330" s="273"/>
      <c r="U330" s="273"/>
      <c r="V330" s="273"/>
      <c r="W330" s="273"/>
      <c r="X330" s="273"/>
      <c r="Y330" s="273"/>
      <c r="Z330" s="273"/>
      <c r="AA330" s="273"/>
      <c r="AB330" s="273"/>
      <c r="AC330" s="273"/>
      <c r="AD330" s="273"/>
      <c r="AE330" s="273"/>
      <c r="AF330" s="273"/>
      <c r="AG330" s="273"/>
    </row>
    <row r="331" spans="1:33" ht="15.75" customHeight="1">
      <c r="A331" s="272"/>
      <c r="B331" s="272"/>
      <c r="C331" s="274"/>
      <c r="D331" s="275"/>
      <c r="E331" s="275"/>
      <c r="F331" s="275"/>
      <c r="G331" s="275"/>
      <c r="H331" s="275"/>
      <c r="I331" s="275"/>
      <c r="J331" s="275"/>
      <c r="K331" s="275"/>
      <c r="L331" s="275"/>
      <c r="M331" s="275"/>
      <c r="N331" s="275"/>
      <c r="O331" s="275"/>
      <c r="P331" s="273"/>
      <c r="Q331" s="273"/>
      <c r="R331" s="273"/>
      <c r="S331" s="273"/>
      <c r="T331" s="273"/>
      <c r="U331" s="273"/>
      <c r="V331" s="273"/>
      <c r="W331" s="273"/>
      <c r="X331" s="273"/>
      <c r="Y331" s="273"/>
      <c r="Z331" s="273"/>
      <c r="AA331" s="273"/>
      <c r="AB331" s="273"/>
      <c r="AC331" s="273"/>
      <c r="AD331" s="273"/>
      <c r="AE331" s="273"/>
      <c r="AF331" s="273"/>
      <c r="AG331" s="273"/>
    </row>
    <row r="332" spans="1:33" ht="15.75" customHeight="1">
      <c r="A332" s="272"/>
      <c r="B332" s="272"/>
      <c r="C332" s="274"/>
      <c r="D332" s="275"/>
      <c r="E332" s="275"/>
      <c r="F332" s="275"/>
      <c r="G332" s="275"/>
      <c r="H332" s="275"/>
      <c r="I332" s="275"/>
      <c r="J332" s="275"/>
      <c r="K332" s="275"/>
      <c r="L332" s="275"/>
      <c r="M332" s="275"/>
      <c r="N332" s="275"/>
      <c r="O332" s="275"/>
      <c r="P332" s="273"/>
      <c r="Q332" s="273"/>
      <c r="R332" s="273"/>
      <c r="S332" s="273"/>
      <c r="T332" s="273"/>
      <c r="U332" s="273"/>
      <c r="V332" s="273"/>
      <c r="W332" s="273"/>
      <c r="X332" s="273"/>
      <c r="Y332" s="273"/>
      <c r="Z332" s="273"/>
      <c r="AA332" s="273"/>
      <c r="AB332" s="273"/>
      <c r="AC332" s="273"/>
      <c r="AD332" s="273"/>
      <c r="AE332" s="273"/>
      <c r="AF332" s="273"/>
      <c r="AG332" s="273"/>
    </row>
    <row r="333" spans="1:33" ht="15.75" customHeight="1">
      <c r="A333" s="272"/>
      <c r="B333" s="272"/>
      <c r="C333" s="274"/>
      <c r="D333" s="275"/>
      <c r="E333" s="275"/>
      <c r="F333" s="275"/>
      <c r="G333" s="275"/>
      <c r="H333" s="275"/>
      <c r="I333" s="275"/>
      <c r="J333" s="275"/>
      <c r="K333" s="275"/>
      <c r="L333" s="275"/>
      <c r="M333" s="275"/>
      <c r="N333" s="275"/>
      <c r="O333" s="275"/>
      <c r="P333" s="273"/>
      <c r="Q333" s="273"/>
      <c r="R333" s="273"/>
      <c r="S333" s="273"/>
      <c r="T333" s="273"/>
      <c r="U333" s="273"/>
      <c r="V333" s="273"/>
      <c r="W333" s="273"/>
      <c r="X333" s="273"/>
      <c r="Y333" s="273"/>
      <c r="Z333" s="273"/>
      <c r="AA333" s="273"/>
      <c r="AB333" s="273"/>
      <c r="AC333" s="273"/>
      <c r="AD333" s="273"/>
      <c r="AE333" s="273"/>
      <c r="AF333" s="273"/>
      <c r="AG333" s="273"/>
    </row>
    <row r="334" spans="1:33" ht="15.75" customHeight="1">
      <c r="A334" s="272"/>
      <c r="B334" s="272"/>
      <c r="C334" s="274"/>
      <c r="D334" s="275"/>
      <c r="E334" s="275"/>
      <c r="F334" s="275"/>
      <c r="G334" s="275"/>
      <c r="H334" s="275"/>
      <c r="I334" s="275"/>
      <c r="J334" s="275"/>
      <c r="K334" s="275"/>
      <c r="L334" s="275"/>
      <c r="M334" s="275"/>
      <c r="N334" s="275"/>
      <c r="O334" s="275"/>
      <c r="P334" s="273"/>
      <c r="Q334" s="273"/>
      <c r="R334" s="273"/>
      <c r="S334" s="273"/>
      <c r="T334" s="273"/>
      <c r="U334" s="273"/>
      <c r="V334" s="273"/>
      <c r="W334" s="273"/>
      <c r="X334" s="273"/>
      <c r="Y334" s="273"/>
      <c r="Z334" s="273"/>
      <c r="AA334" s="273"/>
      <c r="AB334" s="273"/>
      <c r="AC334" s="273"/>
      <c r="AD334" s="273"/>
      <c r="AE334" s="273"/>
      <c r="AF334" s="273"/>
      <c r="AG334" s="273"/>
    </row>
    <row r="335" spans="1:33" ht="15.75" customHeight="1">
      <c r="A335" s="272"/>
      <c r="B335" s="272"/>
      <c r="C335" s="274"/>
      <c r="D335" s="275"/>
      <c r="E335" s="275"/>
      <c r="F335" s="275"/>
      <c r="G335" s="275"/>
      <c r="H335" s="275"/>
      <c r="I335" s="275"/>
      <c r="J335" s="275"/>
      <c r="K335" s="275"/>
      <c r="L335" s="275"/>
      <c r="M335" s="275"/>
      <c r="N335" s="275"/>
      <c r="O335" s="275"/>
      <c r="P335" s="273"/>
      <c r="Q335" s="273"/>
      <c r="R335" s="273"/>
      <c r="S335" s="273"/>
      <c r="T335" s="273"/>
      <c r="U335" s="273"/>
      <c r="V335" s="273"/>
      <c r="W335" s="273"/>
      <c r="X335" s="273"/>
      <c r="Y335" s="273"/>
      <c r="Z335" s="273"/>
      <c r="AA335" s="273"/>
      <c r="AB335" s="273"/>
      <c r="AC335" s="273"/>
      <c r="AD335" s="273"/>
      <c r="AE335" s="273"/>
      <c r="AF335" s="273"/>
      <c r="AG335" s="273"/>
    </row>
    <row r="336" spans="1:33" ht="15.75" customHeight="1">
      <c r="A336" s="272"/>
      <c r="B336" s="272"/>
      <c r="C336" s="274"/>
      <c r="D336" s="275"/>
      <c r="E336" s="275"/>
      <c r="F336" s="275"/>
      <c r="G336" s="275"/>
      <c r="H336" s="275"/>
      <c r="I336" s="275"/>
      <c r="J336" s="275"/>
      <c r="K336" s="275"/>
      <c r="L336" s="275"/>
      <c r="M336" s="275"/>
      <c r="N336" s="275"/>
      <c r="O336" s="275"/>
      <c r="P336" s="273"/>
      <c r="Q336" s="273"/>
      <c r="R336" s="273"/>
      <c r="S336" s="273"/>
      <c r="T336" s="273"/>
      <c r="U336" s="273"/>
      <c r="V336" s="273"/>
      <c r="W336" s="273"/>
      <c r="X336" s="273"/>
      <c r="Y336" s="273"/>
      <c r="Z336" s="273"/>
      <c r="AA336" s="273"/>
      <c r="AB336" s="273"/>
      <c r="AC336" s="273"/>
      <c r="AD336" s="273"/>
      <c r="AE336" s="273"/>
      <c r="AF336" s="273"/>
      <c r="AG336" s="273"/>
    </row>
    <row r="337" spans="1:33" ht="15.75" customHeight="1">
      <c r="A337" s="272"/>
      <c r="B337" s="272"/>
      <c r="C337" s="274"/>
      <c r="D337" s="275"/>
      <c r="E337" s="275"/>
      <c r="F337" s="275"/>
      <c r="G337" s="275"/>
      <c r="H337" s="275"/>
      <c r="I337" s="275"/>
      <c r="J337" s="275"/>
      <c r="K337" s="275"/>
      <c r="L337" s="275"/>
      <c r="M337" s="275"/>
      <c r="N337" s="275"/>
      <c r="O337" s="275"/>
      <c r="P337" s="273"/>
      <c r="Q337" s="273"/>
      <c r="R337" s="273"/>
      <c r="S337" s="273"/>
      <c r="T337" s="273"/>
      <c r="U337" s="273"/>
      <c r="V337" s="273"/>
      <c r="W337" s="273"/>
      <c r="X337" s="273"/>
      <c r="Y337" s="273"/>
      <c r="Z337" s="273"/>
      <c r="AA337" s="273"/>
      <c r="AB337" s="273"/>
      <c r="AC337" s="273"/>
      <c r="AD337" s="273"/>
      <c r="AE337" s="273"/>
      <c r="AF337" s="273"/>
      <c r="AG337" s="273"/>
    </row>
    <row r="338" spans="1:33" ht="15.75" customHeight="1">
      <c r="A338" s="272"/>
      <c r="B338" s="272"/>
      <c r="C338" s="274"/>
      <c r="D338" s="275"/>
      <c r="E338" s="275"/>
      <c r="F338" s="275"/>
      <c r="G338" s="275"/>
      <c r="H338" s="275"/>
      <c r="I338" s="275"/>
      <c r="J338" s="275"/>
      <c r="K338" s="275"/>
      <c r="L338" s="275"/>
      <c r="M338" s="275"/>
      <c r="N338" s="275"/>
      <c r="O338" s="275"/>
      <c r="P338" s="273"/>
      <c r="Q338" s="273"/>
      <c r="R338" s="273"/>
      <c r="S338" s="273"/>
      <c r="T338" s="273"/>
      <c r="U338" s="273"/>
      <c r="V338" s="273"/>
      <c r="W338" s="273"/>
      <c r="X338" s="273"/>
      <c r="Y338" s="273"/>
      <c r="Z338" s="273"/>
      <c r="AA338" s="273"/>
      <c r="AB338" s="273"/>
      <c r="AC338" s="273"/>
      <c r="AD338" s="273"/>
      <c r="AE338" s="273"/>
      <c r="AF338" s="273"/>
      <c r="AG338" s="273"/>
    </row>
    <row r="339" spans="1:33" ht="15.75" customHeight="1">
      <c r="A339" s="272"/>
      <c r="B339" s="272"/>
      <c r="C339" s="274"/>
      <c r="D339" s="275"/>
      <c r="E339" s="275"/>
      <c r="F339" s="275"/>
      <c r="G339" s="275"/>
      <c r="H339" s="275"/>
      <c r="I339" s="275"/>
      <c r="J339" s="275"/>
      <c r="K339" s="275"/>
      <c r="L339" s="275"/>
      <c r="M339" s="275"/>
      <c r="N339" s="275"/>
      <c r="O339" s="275"/>
      <c r="P339" s="273"/>
      <c r="Q339" s="273"/>
      <c r="R339" s="273"/>
      <c r="S339" s="273"/>
      <c r="T339" s="273"/>
      <c r="U339" s="273"/>
      <c r="V339" s="273"/>
      <c r="W339" s="273"/>
      <c r="X339" s="273"/>
      <c r="Y339" s="273"/>
      <c r="Z339" s="273"/>
      <c r="AA339" s="273"/>
      <c r="AB339" s="273"/>
      <c r="AC339" s="273"/>
      <c r="AD339" s="273"/>
      <c r="AE339" s="273"/>
      <c r="AF339" s="273"/>
      <c r="AG339" s="273"/>
    </row>
    <row r="340" spans="1:33" ht="15.75" customHeight="1">
      <c r="A340" s="272"/>
      <c r="B340" s="272"/>
      <c r="C340" s="274"/>
      <c r="D340" s="275"/>
      <c r="E340" s="275"/>
      <c r="F340" s="275"/>
      <c r="G340" s="275"/>
      <c r="H340" s="275"/>
      <c r="I340" s="275"/>
      <c r="J340" s="275"/>
      <c r="K340" s="275"/>
      <c r="L340" s="275"/>
      <c r="M340" s="275"/>
      <c r="N340" s="275"/>
      <c r="O340" s="275"/>
      <c r="P340" s="273"/>
      <c r="Q340" s="273"/>
      <c r="R340" s="273"/>
      <c r="S340" s="273"/>
      <c r="T340" s="273"/>
      <c r="U340" s="273"/>
      <c r="V340" s="273"/>
      <c r="W340" s="273"/>
      <c r="X340" s="273"/>
      <c r="Y340" s="273"/>
      <c r="Z340" s="273"/>
      <c r="AA340" s="273"/>
      <c r="AB340" s="273"/>
      <c r="AC340" s="273"/>
      <c r="AD340" s="273"/>
      <c r="AE340" s="273"/>
      <c r="AF340" s="273"/>
      <c r="AG340" s="273"/>
    </row>
    <row r="341" spans="1:33" ht="15.75" customHeight="1">
      <c r="A341" s="272"/>
      <c r="B341" s="272"/>
      <c r="C341" s="274"/>
      <c r="D341" s="275"/>
      <c r="E341" s="275"/>
      <c r="F341" s="275"/>
      <c r="G341" s="275"/>
      <c r="H341" s="275"/>
      <c r="I341" s="275"/>
      <c r="J341" s="275"/>
      <c r="K341" s="275"/>
      <c r="L341" s="275"/>
      <c r="M341" s="275"/>
      <c r="N341" s="275"/>
      <c r="O341" s="275"/>
      <c r="P341" s="273"/>
      <c r="Q341" s="273"/>
      <c r="R341" s="273"/>
      <c r="S341" s="273"/>
      <c r="T341" s="273"/>
      <c r="U341" s="273"/>
      <c r="V341" s="273"/>
      <c r="W341" s="273"/>
      <c r="X341" s="273"/>
      <c r="Y341" s="273"/>
      <c r="Z341" s="273"/>
      <c r="AA341" s="273"/>
      <c r="AB341" s="273"/>
      <c r="AC341" s="273"/>
      <c r="AD341" s="273"/>
      <c r="AE341" s="273"/>
      <c r="AF341" s="273"/>
      <c r="AG341" s="273"/>
    </row>
    <row r="342" spans="1:33" ht="15.75" customHeight="1">
      <c r="A342" s="272"/>
      <c r="B342" s="272"/>
      <c r="C342" s="274"/>
      <c r="D342" s="275"/>
      <c r="E342" s="275"/>
      <c r="F342" s="275"/>
      <c r="G342" s="275"/>
      <c r="H342" s="275"/>
      <c r="I342" s="275"/>
      <c r="J342" s="275"/>
      <c r="K342" s="275"/>
      <c r="L342" s="275"/>
      <c r="M342" s="275"/>
      <c r="N342" s="275"/>
      <c r="O342" s="275"/>
      <c r="P342" s="273"/>
      <c r="Q342" s="273"/>
      <c r="R342" s="273"/>
      <c r="S342" s="273"/>
      <c r="T342" s="273"/>
      <c r="U342" s="273"/>
      <c r="V342" s="273"/>
      <c r="W342" s="273"/>
      <c r="X342" s="273"/>
      <c r="Y342" s="273"/>
      <c r="Z342" s="273"/>
      <c r="AA342" s="273"/>
      <c r="AB342" s="273"/>
      <c r="AC342" s="273"/>
      <c r="AD342" s="273"/>
      <c r="AE342" s="273"/>
      <c r="AF342" s="273"/>
      <c r="AG342" s="273"/>
    </row>
    <row r="343" spans="1:33" ht="15.75" customHeight="1">
      <c r="A343" s="272"/>
      <c r="B343" s="272"/>
      <c r="C343" s="274"/>
      <c r="D343" s="275"/>
      <c r="E343" s="275"/>
      <c r="F343" s="275"/>
      <c r="G343" s="275"/>
      <c r="H343" s="275"/>
      <c r="I343" s="275"/>
      <c r="J343" s="275"/>
      <c r="K343" s="275"/>
      <c r="L343" s="275"/>
      <c r="M343" s="275"/>
      <c r="N343" s="275"/>
      <c r="O343" s="275"/>
      <c r="P343" s="273"/>
      <c r="Q343" s="273"/>
      <c r="R343" s="273"/>
      <c r="S343" s="273"/>
      <c r="T343" s="273"/>
      <c r="U343" s="273"/>
      <c r="V343" s="273"/>
      <c r="W343" s="273"/>
      <c r="X343" s="273"/>
      <c r="Y343" s="273"/>
      <c r="Z343" s="273"/>
      <c r="AA343" s="273"/>
      <c r="AB343" s="273"/>
      <c r="AC343" s="273"/>
      <c r="AD343" s="273"/>
      <c r="AE343" s="273"/>
      <c r="AF343" s="273"/>
      <c r="AG343" s="273"/>
    </row>
    <row r="344" spans="1:33" ht="15.75" customHeight="1">
      <c r="A344" s="272"/>
      <c r="B344" s="272"/>
      <c r="C344" s="274"/>
      <c r="D344" s="275"/>
      <c r="E344" s="275"/>
      <c r="F344" s="275"/>
      <c r="G344" s="275"/>
      <c r="H344" s="275"/>
      <c r="I344" s="275"/>
      <c r="J344" s="275"/>
      <c r="K344" s="275"/>
      <c r="L344" s="275"/>
      <c r="M344" s="275"/>
      <c r="N344" s="275"/>
      <c r="O344" s="275"/>
      <c r="P344" s="273"/>
      <c r="Q344" s="273"/>
      <c r="R344" s="273"/>
      <c r="S344" s="273"/>
      <c r="T344" s="273"/>
      <c r="U344" s="273"/>
      <c r="V344" s="273"/>
      <c r="W344" s="273"/>
      <c r="X344" s="273"/>
      <c r="Y344" s="273"/>
      <c r="Z344" s="273"/>
      <c r="AA344" s="273"/>
      <c r="AB344" s="273"/>
      <c r="AC344" s="273"/>
      <c r="AD344" s="273"/>
      <c r="AE344" s="273"/>
      <c r="AF344" s="273"/>
      <c r="AG344" s="273"/>
    </row>
    <row r="345" spans="1:33" ht="15.75" customHeight="1">
      <c r="A345" s="272"/>
      <c r="B345" s="272"/>
      <c r="C345" s="274"/>
      <c r="D345" s="275"/>
      <c r="E345" s="275"/>
      <c r="F345" s="275"/>
      <c r="G345" s="275"/>
      <c r="H345" s="275"/>
      <c r="I345" s="275"/>
      <c r="J345" s="275"/>
      <c r="K345" s="275"/>
      <c r="L345" s="275"/>
      <c r="M345" s="275"/>
      <c r="N345" s="275"/>
      <c r="O345" s="275"/>
      <c r="P345" s="273"/>
      <c r="Q345" s="273"/>
      <c r="R345" s="273"/>
      <c r="S345" s="273"/>
      <c r="T345" s="273"/>
      <c r="U345" s="273"/>
      <c r="V345" s="273"/>
      <c r="W345" s="273"/>
      <c r="X345" s="273"/>
      <c r="Y345" s="273"/>
      <c r="Z345" s="273"/>
      <c r="AA345" s="273"/>
      <c r="AB345" s="273"/>
      <c r="AC345" s="273"/>
      <c r="AD345" s="273"/>
      <c r="AE345" s="273"/>
      <c r="AF345" s="273"/>
      <c r="AG345" s="273"/>
    </row>
    <row r="346" spans="1:33" ht="15.75" customHeight="1">
      <c r="A346" s="272"/>
      <c r="B346" s="272"/>
      <c r="C346" s="274"/>
      <c r="D346" s="275"/>
      <c r="E346" s="275"/>
      <c r="F346" s="275"/>
      <c r="G346" s="275"/>
      <c r="H346" s="275"/>
      <c r="I346" s="275"/>
      <c r="J346" s="275"/>
      <c r="K346" s="275"/>
      <c r="L346" s="275"/>
      <c r="M346" s="275"/>
      <c r="N346" s="275"/>
      <c r="O346" s="275"/>
      <c r="P346" s="273"/>
      <c r="Q346" s="273"/>
      <c r="R346" s="273"/>
      <c r="S346" s="273"/>
      <c r="T346" s="273"/>
      <c r="U346" s="273"/>
      <c r="V346" s="273"/>
      <c r="W346" s="273"/>
      <c r="X346" s="273"/>
      <c r="Y346" s="273"/>
      <c r="Z346" s="273"/>
      <c r="AA346" s="273"/>
      <c r="AB346" s="273"/>
      <c r="AC346" s="273"/>
      <c r="AD346" s="273"/>
      <c r="AE346" s="273"/>
      <c r="AF346" s="273"/>
      <c r="AG346" s="273"/>
    </row>
    <row r="347" spans="1:33" ht="15.75" customHeight="1">
      <c r="A347" s="272"/>
      <c r="B347" s="272"/>
      <c r="C347" s="274"/>
      <c r="D347" s="275"/>
      <c r="E347" s="275"/>
      <c r="F347" s="275"/>
      <c r="G347" s="275"/>
      <c r="H347" s="275"/>
      <c r="I347" s="275"/>
      <c r="J347" s="275"/>
      <c r="K347" s="275"/>
      <c r="L347" s="275"/>
      <c r="M347" s="275"/>
      <c r="N347" s="275"/>
      <c r="O347" s="275"/>
      <c r="P347" s="273"/>
      <c r="Q347" s="273"/>
      <c r="R347" s="273"/>
      <c r="S347" s="273"/>
      <c r="T347" s="273"/>
      <c r="U347" s="273"/>
      <c r="V347" s="273"/>
      <c r="W347" s="273"/>
      <c r="X347" s="273"/>
      <c r="Y347" s="273"/>
      <c r="Z347" s="273"/>
      <c r="AA347" s="273"/>
      <c r="AB347" s="273"/>
      <c r="AC347" s="273"/>
      <c r="AD347" s="273"/>
      <c r="AE347" s="273"/>
      <c r="AF347" s="273"/>
      <c r="AG347" s="273"/>
    </row>
    <row r="348" spans="1:33" ht="15.75" customHeight="1">
      <c r="A348" s="272"/>
      <c r="B348" s="272"/>
      <c r="C348" s="274"/>
      <c r="D348" s="275"/>
      <c r="E348" s="275"/>
      <c r="F348" s="275"/>
      <c r="G348" s="275"/>
      <c r="H348" s="275"/>
      <c r="I348" s="275"/>
      <c r="J348" s="275"/>
      <c r="K348" s="275"/>
      <c r="L348" s="275"/>
      <c r="M348" s="275"/>
      <c r="N348" s="275"/>
      <c r="O348" s="275"/>
      <c r="P348" s="273"/>
      <c r="Q348" s="273"/>
      <c r="R348" s="273"/>
      <c r="S348" s="273"/>
      <c r="T348" s="273"/>
      <c r="U348" s="273"/>
      <c r="V348" s="273"/>
      <c r="W348" s="273"/>
      <c r="X348" s="273"/>
      <c r="Y348" s="273"/>
      <c r="Z348" s="273"/>
      <c r="AA348" s="273"/>
      <c r="AB348" s="273"/>
      <c r="AC348" s="273"/>
      <c r="AD348" s="273"/>
      <c r="AE348" s="273"/>
      <c r="AF348" s="273"/>
      <c r="AG348" s="273"/>
    </row>
    <row r="349" spans="1:33" ht="15.75" customHeight="1">
      <c r="A349" s="272"/>
      <c r="B349" s="272"/>
      <c r="C349" s="274"/>
      <c r="D349" s="275"/>
      <c r="E349" s="275"/>
      <c r="F349" s="275"/>
      <c r="G349" s="275"/>
      <c r="H349" s="275"/>
      <c r="I349" s="275"/>
      <c r="J349" s="275"/>
      <c r="K349" s="275"/>
      <c r="L349" s="275"/>
      <c r="M349" s="275"/>
      <c r="N349" s="275"/>
      <c r="O349" s="275"/>
      <c r="P349" s="273"/>
      <c r="Q349" s="273"/>
      <c r="R349" s="273"/>
      <c r="S349" s="273"/>
      <c r="T349" s="273"/>
      <c r="U349" s="273"/>
      <c r="V349" s="273"/>
      <c r="W349" s="273"/>
      <c r="X349" s="273"/>
      <c r="Y349" s="273"/>
      <c r="Z349" s="273"/>
      <c r="AA349" s="273"/>
      <c r="AB349" s="273"/>
      <c r="AC349" s="273"/>
      <c r="AD349" s="273"/>
      <c r="AE349" s="273"/>
      <c r="AF349" s="273"/>
      <c r="AG349" s="273"/>
    </row>
    <row r="350" spans="1:33" ht="15.75" customHeight="1"/>
    <row r="351" spans="1:33" ht="15.75" customHeight="1"/>
    <row r="352" spans="1:33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3">
    <mergeCell ref="F39:I39"/>
    <mergeCell ref="E4:J4"/>
    <mergeCell ref="F5:I5"/>
    <mergeCell ref="C1:M1"/>
    <mergeCell ref="C4:C10"/>
    <mergeCell ref="D4:D10"/>
    <mergeCell ref="K4:K10"/>
    <mergeCell ref="L4:L10"/>
    <mergeCell ref="M4:M10"/>
    <mergeCell ref="J5:J10"/>
    <mergeCell ref="G6:I6"/>
    <mergeCell ref="G7:G10"/>
    <mergeCell ref="H7:H10"/>
    <mergeCell ref="I7:I10"/>
    <mergeCell ref="K21:K27"/>
    <mergeCell ref="L21:L27"/>
    <mergeCell ref="M21:M27"/>
    <mergeCell ref="L38:L44"/>
    <mergeCell ref="M38:M44"/>
    <mergeCell ref="E5:E10"/>
    <mergeCell ref="F6:F10"/>
    <mergeCell ref="C21:C27"/>
    <mergeCell ref="D21:D27"/>
    <mergeCell ref="E22:E27"/>
    <mergeCell ref="F23:F27"/>
    <mergeCell ref="C38:C44"/>
    <mergeCell ref="F40:F44"/>
    <mergeCell ref="K38:K44"/>
    <mergeCell ref="J39:J44"/>
    <mergeCell ref="G40:I40"/>
    <mergeCell ref="G41:G44"/>
    <mergeCell ref="H41:H44"/>
    <mergeCell ref="I41:I44"/>
    <mergeCell ref="D38:D44"/>
    <mergeCell ref="E39:E44"/>
    <mergeCell ref="E21:J21"/>
    <mergeCell ref="F22:I22"/>
    <mergeCell ref="J22:J27"/>
    <mergeCell ref="G23:I23"/>
    <mergeCell ref="G24:G27"/>
    <mergeCell ref="H24:H27"/>
    <mergeCell ref="I24:I27"/>
    <mergeCell ref="E38:J38"/>
    <mergeCell ref="K55:K61"/>
    <mergeCell ref="L55:L61"/>
    <mergeCell ref="M55:M61"/>
    <mergeCell ref="J56:J61"/>
    <mergeCell ref="F56:I56"/>
    <mergeCell ref="G57:I57"/>
    <mergeCell ref="C71:C77"/>
    <mergeCell ref="D71:D77"/>
    <mergeCell ref="E71:J71"/>
    <mergeCell ref="L71:L77"/>
    <mergeCell ref="M71:M77"/>
    <mergeCell ref="E72:E77"/>
    <mergeCell ref="F73:F77"/>
    <mergeCell ref="I74:I77"/>
    <mergeCell ref="E55:J55"/>
    <mergeCell ref="H58:H61"/>
    <mergeCell ref="I58:I61"/>
    <mergeCell ref="C55:C61"/>
    <mergeCell ref="D55:D61"/>
    <mergeCell ref="E56:E61"/>
    <mergeCell ref="F57:F61"/>
    <mergeCell ref="G58:G61"/>
    <mergeCell ref="G74:G77"/>
    <mergeCell ref="H74:H77"/>
    <mergeCell ref="M87:M93"/>
    <mergeCell ref="F89:F93"/>
    <mergeCell ref="I90:I93"/>
    <mergeCell ref="K87:K93"/>
    <mergeCell ref="J88:J93"/>
    <mergeCell ref="E88:E93"/>
    <mergeCell ref="F88:I88"/>
    <mergeCell ref="G89:I89"/>
    <mergeCell ref="G90:G93"/>
    <mergeCell ref="H90:H93"/>
    <mergeCell ref="G108:I108"/>
    <mergeCell ref="G109:G112"/>
    <mergeCell ref="H109:H112"/>
    <mergeCell ref="I109:I112"/>
    <mergeCell ref="C87:C93"/>
    <mergeCell ref="E87:J87"/>
    <mergeCell ref="L87:L93"/>
    <mergeCell ref="K71:K77"/>
    <mergeCell ref="J72:J77"/>
    <mergeCell ref="F72:I72"/>
    <mergeCell ref="G73:I73"/>
    <mergeCell ref="D87:D93"/>
    <mergeCell ref="C106:C112"/>
    <mergeCell ref="D106:D112"/>
    <mergeCell ref="E107:E112"/>
    <mergeCell ref="C123:C129"/>
    <mergeCell ref="D123:D129"/>
    <mergeCell ref="K123:K129"/>
    <mergeCell ref="L123:L129"/>
    <mergeCell ref="M123:M129"/>
    <mergeCell ref="H126:H129"/>
    <mergeCell ref="I126:I129"/>
    <mergeCell ref="E123:J123"/>
    <mergeCell ref="E124:E129"/>
    <mergeCell ref="F124:I124"/>
    <mergeCell ref="J124:J129"/>
    <mergeCell ref="F125:F129"/>
    <mergeCell ref="G125:I125"/>
    <mergeCell ref="G126:G129"/>
    <mergeCell ref="E106:J106"/>
    <mergeCell ref="K106:K112"/>
    <mergeCell ref="L106:L112"/>
    <mergeCell ref="M106:M112"/>
    <mergeCell ref="J107:J112"/>
    <mergeCell ref="F107:I107"/>
    <mergeCell ref="F108:F112"/>
  </mergeCells>
  <pageMargins left="0.39370078740157483" right="0.39370078740157483" top="0.39370078740157483" bottom="0.3937007874015748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 математика</vt:lpstr>
      <vt:lpstr>План матем</vt:lpstr>
      <vt:lpstr>до наказу</vt:lpstr>
      <vt:lpstr>сем 2020</vt:lpstr>
      <vt:lpstr>сем 2020 (дисп)</vt:lpstr>
      <vt:lpstr>семсемтр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Алина</cp:lastModifiedBy>
  <cp:lastPrinted>2025-03-17T08:56:07Z</cp:lastPrinted>
  <dcterms:created xsi:type="dcterms:W3CDTF">2023-05-11T09:05:11Z</dcterms:created>
  <dcterms:modified xsi:type="dcterms:W3CDTF">2025-03-19T08:46:36Z</dcterms:modified>
</cp:coreProperties>
</file>